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/>
  <mc:AlternateContent xmlns:mc="http://schemas.openxmlformats.org/markup-compatibility/2006">
    <mc:Choice Requires="x15">
      <x15ac:absPath xmlns:x15ac="http://schemas.microsoft.com/office/spreadsheetml/2010/11/ac" url="\\optics03\経営支援\ベンチャー・経営革新Gr\令和02年度\09_小規模設備生産性向上補助金\03_補助金募集要項_県\様式セット\"/>
    </mc:Choice>
  </mc:AlternateContent>
  <xr:revisionPtr revIDLastSave="0" documentId="13_ncr:1_{A216283F-B144-49B8-AE96-F25B7B8429DC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設備導入型" sheetId="12" r:id="rId1"/>
    <sheet name="中小" sheetId="9" state="hidden" r:id="rId2"/>
    <sheet name="小規模" sheetId="11" state="hidden" r:id="rId3"/>
  </sheets>
  <definedNames>
    <definedName name="_xlnm.Print_Area" localSheetId="2">小規模!$A$1:$I$40</definedName>
    <definedName name="_xlnm.Print_Area" localSheetId="0">設備導入型!$A$1:$H$35</definedName>
    <definedName name="_xlnm.Print_Area" localSheetId="1">中小!$A$1:$I$39</definedName>
  </definedNames>
  <calcPr calcId="191029"/>
</workbook>
</file>

<file path=xl/calcChain.xml><?xml version="1.0" encoding="utf-8"?>
<calcChain xmlns="http://schemas.openxmlformats.org/spreadsheetml/2006/main">
  <c r="F12" i="12" l="1"/>
  <c r="G12" i="12" s="1"/>
  <c r="F20" i="12" l="1"/>
  <c r="G20" i="12" s="1"/>
  <c r="F19" i="12"/>
  <c r="G19" i="12" s="1"/>
  <c r="F18" i="12"/>
  <c r="G18" i="12" s="1"/>
  <c r="F17" i="12"/>
  <c r="G17" i="12" s="1"/>
  <c r="F16" i="12"/>
  <c r="G16" i="12" s="1"/>
  <c r="F15" i="12"/>
  <c r="G15" i="12" s="1"/>
  <c r="F14" i="12"/>
  <c r="G14" i="12" s="1"/>
  <c r="F13" i="12"/>
  <c r="F21" i="12" l="1"/>
  <c r="G13" i="12"/>
  <c r="G21" i="12" s="1"/>
  <c r="H21" i="12" s="1"/>
  <c r="G26" i="9"/>
  <c r="H26" i="9" s="1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H15" i="9" s="1"/>
  <c r="G14" i="9"/>
  <c r="H14" i="9" s="1"/>
  <c r="G13" i="9"/>
  <c r="H13" i="9" s="1"/>
  <c r="G12" i="9"/>
  <c r="H12" i="9" s="1"/>
  <c r="G11" i="9"/>
  <c r="H11" i="9" s="1"/>
  <c r="G10" i="9"/>
  <c r="H10" i="9" s="1"/>
  <c r="G9" i="9"/>
  <c r="H9" i="9" s="1"/>
  <c r="E40" i="11"/>
  <c r="H25" i="11"/>
  <c r="G26" i="11"/>
  <c r="H26" i="11" s="1"/>
  <c r="G25" i="11"/>
  <c r="G24" i="11"/>
  <c r="H24" i="11" s="1"/>
  <c r="G23" i="11"/>
  <c r="H23" i="11" s="1"/>
  <c r="G22" i="11"/>
  <c r="H22" i="11" s="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H16" i="11" s="1"/>
  <c r="G15" i="11"/>
  <c r="H15" i="11" s="1"/>
  <c r="G14" i="11"/>
  <c r="H14" i="11" s="1"/>
  <c r="G13" i="11"/>
  <c r="H13" i="11" s="1"/>
  <c r="G12" i="11"/>
  <c r="H12" i="11" s="1"/>
  <c r="G11" i="11"/>
  <c r="H11" i="11" s="1"/>
  <c r="G10" i="11"/>
  <c r="H10" i="11" s="1"/>
  <c r="G9" i="11"/>
  <c r="I21" i="12" l="1"/>
  <c r="E22" i="12" s="1"/>
  <c r="H9" i="11"/>
  <c r="H27" i="11" s="1"/>
  <c r="J27" i="11" s="1"/>
  <c r="D23" i="12" l="1"/>
  <c r="D31" i="12"/>
  <c r="D34" i="12" s="1"/>
  <c r="D35" i="12" s="1"/>
  <c r="G27" i="9"/>
  <c r="H27" i="9"/>
  <c r="J27" i="9" s="1"/>
  <c r="G27" i="11"/>
  <c r="I27" i="11"/>
  <c r="G29" i="11" s="1"/>
  <c r="I27" i="9" l="1"/>
  <c r="G29" i="9" s="1"/>
  <c r="G28" i="11" l="1"/>
  <c r="G28" i="9" l="1"/>
</calcChain>
</file>

<file path=xl/sharedStrings.xml><?xml version="1.0" encoding="utf-8"?>
<sst xmlns="http://schemas.openxmlformats.org/spreadsheetml/2006/main" count="147" uniqueCount="74">
  <si>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</si>
  <si>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</si>
  <si>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</si>
  <si>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</si>
  <si>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</si>
  <si>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１　補助対象経費は、消費税および地方消費税を除いた額を記載すること</t>
    <rPh sb="2" eb="4">
      <t>ホジョ</t>
    </rPh>
    <rPh sb="4" eb="6">
      <t>タイショウ</t>
    </rPh>
    <rPh sb="6" eb="8">
      <t>ケイヒ</t>
    </rPh>
    <rPh sb="10" eb="13">
      <t>ショウヒゼイ</t>
    </rPh>
    <rPh sb="16" eb="18">
      <t>チホウ</t>
    </rPh>
    <rPh sb="18" eb="21">
      <t>ショウヒゼイ</t>
    </rPh>
    <rPh sb="22" eb="23">
      <t>ノゾ</t>
    </rPh>
    <rPh sb="25" eb="26">
      <t>ガク</t>
    </rPh>
    <rPh sb="27" eb="29">
      <t>キサイ</t>
    </rPh>
    <phoneticPr fontId="4"/>
  </si>
  <si>
    <t>備考</t>
    <rPh sb="0" eb="2">
      <t>ビコウ</t>
    </rPh>
    <phoneticPr fontId="4"/>
  </si>
  <si>
    <t>（注）</t>
    <rPh sb="1" eb="2">
      <t>チュウ</t>
    </rPh>
    <phoneticPr fontId="4"/>
  </si>
  <si>
    <t>区　分</t>
  </si>
  <si>
    <t xml:space="preserve"> 自己資金</t>
  </si>
  <si>
    <t>補助事業に
要する経費
(c)=(a)×(b)</t>
  </si>
  <si>
    <t>【収入の部】</t>
    <rPh sb="1" eb="3">
      <t>シュウニュウ</t>
    </rPh>
    <rPh sb="4" eb="5">
      <t>ブ</t>
    </rPh>
    <phoneticPr fontId="4"/>
  </si>
  <si>
    <t xml:space="preserve"> 県補助金</t>
    <rPh sb="1" eb="2">
      <t>ケン</t>
    </rPh>
    <phoneticPr fontId="3"/>
  </si>
  <si>
    <t>数量(a)</t>
  </si>
  <si>
    <t>予算額</t>
    <rPh sb="0" eb="3">
      <t>ヨサンガク</t>
    </rPh>
    <phoneticPr fontId="4"/>
  </si>
  <si>
    <t>単　価(b)</t>
  </si>
  <si>
    <t>補助対象経費</t>
    <rPh sb="0" eb="6">
      <t>ホジョタイショウケイヒ</t>
    </rPh>
    <phoneticPr fontId="3"/>
  </si>
  <si>
    <t>【支出の部】</t>
    <phoneticPr fontId="3"/>
  </si>
  <si>
    <t>補助金交付
申請額
(2/3以内)</t>
    <rPh sb="3" eb="5">
      <t>コウフ</t>
    </rPh>
    <rPh sb="14" eb="16">
      <t>イナイ</t>
    </rPh>
    <phoneticPr fontId="3"/>
  </si>
  <si>
    <t>【小規模事業者用】</t>
    <rPh sb="1" eb="4">
      <t>ショウキボ</t>
    </rPh>
    <rPh sb="4" eb="7">
      <t>ジギョウシャ</t>
    </rPh>
    <rPh sb="7" eb="8">
      <t>ヨウ</t>
    </rPh>
    <phoneticPr fontId="3"/>
  </si>
  <si>
    <t>補助金交付
申請額
(3/4以内)</t>
    <rPh sb="3" eb="5">
      <t>コウフ</t>
    </rPh>
    <rPh sb="14" eb="16">
      <t>イナイ</t>
    </rPh>
    <phoneticPr fontId="3"/>
  </si>
  <si>
    <t>受講料</t>
    <rPh sb="0" eb="3">
      <t>ジュコウリョウ</t>
    </rPh>
    <phoneticPr fontId="3"/>
  </si>
  <si>
    <t>補助対象経費
（消費税抜き）
(d)</t>
    <rPh sb="8" eb="11">
      <t>ショウヒゼイ</t>
    </rPh>
    <rPh sb="11" eb="12">
      <t>ヌ</t>
    </rPh>
    <phoneticPr fontId="3"/>
  </si>
  <si>
    <t>委託料</t>
    <rPh sb="0" eb="2">
      <t>イタク</t>
    </rPh>
    <rPh sb="2" eb="3">
      <t>リョウ</t>
    </rPh>
    <phoneticPr fontId="3"/>
  </si>
  <si>
    <t>補助対象経費積算明細書</t>
    <rPh sb="0" eb="2">
      <t>ホジョ</t>
    </rPh>
    <rPh sb="2" eb="4">
      <t>タイショウ</t>
    </rPh>
    <rPh sb="4" eb="6">
      <t>ケイヒ</t>
    </rPh>
    <rPh sb="6" eb="8">
      <t>セキサン</t>
    </rPh>
    <rPh sb="8" eb="11">
      <t>メイサイショ</t>
    </rPh>
    <phoneticPr fontId="3"/>
  </si>
  <si>
    <t>（注）</t>
    <phoneticPr fontId="3"/>
  </si>
  <si>
    <t>補助対象事業</t>
    <rPh sb="0" eb="2">
      <t>ホジョ</t>
    </rPh>
    <rPh sb="2" eb="4">
      <t>タイショウ</t>
    </rPh>
    <rPh sb="4" eb="6">
      <t>ジギョウ</t>
    </rPh>
    <phoneticPr fontId="3"/>
  </si>
  <si>
    <t>講師謝金</t>
    <rPh sb="0" eb="2">
      <t>コウシ</t>
    </rPh>
    <rPh sb="2" eb="4">
      <t>シャキン</t>
    </rPh>
    <phoneticPr fontId="3"/>
  </si>
  <si>
    <t>回</t>
    <rPh sb="0" eb="1">
      <t>カイ</t>
    </rPh>
    <phoneticPr fontId="3"/>
  </si>
  <si>
    <t>２　補助金交付申請額は、千円未満を切り捨てる</t>
    <rPh sb="2" eb="5">
      <t>ホジョキン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</si>
  <si>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３　補助金下限額は１０万円とする</t>
    <rPh sb="2" eb="5">
      <t>ホジョキン</t>
    </rPh>
    <rPh sb="5" eb="7">
      <t>カゲン</t>
    </rPh>
    <rPh sb="7" eb="8">
      <t>ガク</t>
    </rPh>
    <rPh sb="11" eb="12">
      <t>マン</t>
    </rPh>
    <rPh sb="12" eb="13">
      <t>エン</t>
    </rPh>
    <phoneticPr fontId="3"/>
  </si>
  <si>
    <t>【中小企業者用】</t>
    <rPh sb="1" eb="3">
      <t>チュウショウ</t>
    </rPh>
    <rPh sb="3" eb="5">
      <t>キギョウ</t>
    </rPh>
    <rPh sb="5" eb="6">
      <t>シャ</t>
    </rPh>
    <rPh sb="6" eb="7">
      <t>ヨウ</t>
    </rPh>
    <phoneticPr fontId="3"/>
  </si>
  <si>
    <t>補助率3/4</t>
    <rPh sb="0" eb="3">
      <t>ホジョリツ</t>
    </rPh>
    <phoneticPr fontId="3"/>
  </si>
  <si>
    <t>補助率2/3</t>
    <rPh sb="0" eb="3">
      <t>ホジョリツ</t>
    </rPh>
    <phoneticPr fontId="3"/>
  </si>
  <si>
    <t>回</t>
    <rPh sb="0" eb="1">
      <t>カイ</t>
    </rPh>
    <phoneticPr fontId="3"/>
  </si>
  <si>
    <t>機器等購入費</t>
    <rPh sb="0" eb="2">
      <t>キキ</t>
    </rPh>
    <rPh sb="2" eb="3">
      <t>ナド</t>
    </rPh>
    <rPh sb="3" eb="6">
      <t>コウニュウヒ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</si>
  <si>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</si>
  <si>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r>
      <rPr>
        <sz val="14"/>
        <rFont val="ＭＳ 明朝"/>
        <family val="1"/>
        <charset val="128"/>
      </rPr>
      <t>謝　金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（講師・専門家）</t>
    </r>
    <rPh sb="0" eb="1">
      <t>シャ</t>
    </rPh>
    <rPh sb="2" eb="3">
      <t>キム</t>
    </rPh>
    <rPh sb="5" eb="7">
      <t>コウシ</t>
    </rPh>
    <rPh sb="8" eb="11">
      <t>センモンカ</t>
    </rPh>
    <phoneticPr fontId="3"/>
  </si>
  <si>
    <r>
      <rPr>
        <sz val="14"/>
        <rFont val="ＭＳ 明朝"/>
        <family val="1"/>
        <charset val="128"/>
      </rPr>
      <t>賃借料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（出店料・使用料含む）</t>
    </r>
    <rPh sb="0" eb="3">
      <t>チンシャクリョウ</t>
    </rPh>
    <rPh sb="5" eb="7">
      <t>シュッテン</t>
    </rPh>
    <rPh sb="7" eb="8">
      <t>リョウ</t>
    </rPh>
    <rPh sb="9" eb="12">
      <t>シヨウリョウ</t>
    </rPh>
    <rPh sb="12" eb="13">
      <t>フク</t>
    </rPh>
    <phoneticPr fontId="3"/>
  </si>
  <si>
    <r>
      <rPr>
        <sz val="14"/>
        <rFont val="ＭＳ 明朝"/>
        <family val="1"/>
        <charset val="128"/>
      </rPr>
      <t>広告宣伝費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（情報掲載料含む）</t>
    </r>
    <rPh sb="0" eb="2">
      <t>コウコク</t>
    </rPh>
    <rPh sb="2" eb="5">
      <t>センデンヒ</t>
    </rPh>
    <rPh sb="7" eb="11">
      <t>ジョウホウケイサイ</t>
    </rPh>
    <rPh sb="11" eb="12">
      <t>リョウ</t>
    </rPh>
    <rPh sb="12" eb="13">
      <t>フク</t>
    </rPh>
    <phoneticPr fontId="3"/>
  </si>
  <si>
    <t>セミナー受講料</t>
    <rPh sb="4" eb="6">
      <t>ジュコウ</t>
    </rPh>
    <rPh sb="6" eb="7">
      <t>リョウ</t>
    </rPh>
    <phoneticPr fontId="3"/>
  </si>
  <si>
    <t>パソコン</t>
    <phoneticPr fontId="3"/>
  </si>
  <si>
    <t>NAS</t>
    <phoneticPr fontId="3"/>
  </si>
  <si>
    <t>台</t>
    <rPh sb="0" eb="1">
      <t>ダイ</t>
    </rPh>
    <phoneticPr fontId="3"/>
  </si>
  <si>
    <t>雑誌広告</t>
    <rPh sb="0" eb="2">
      <t>ザッシ</t>
    </rPh>
    <rPh sb="2" eb="4">
      <t>コウコク</t>
    </rPh>
    <phoneticPr fontId="3"/>
  </si>
  <si>
    <r>
      <t xml:space="preserve">補助対象経費
</t>
    </r>
    <r>
      <rPr>
        <sz val="10"/>
        <rFont val="ＭＳ 明朝"/>
        <family val="1"/>
        <charset val="128"/>
      </rPr>
      <t>（消費税抜き）</t>
    </r>
    <r>
      <rPr>
        <sz val="12"/>
        <rFont val="ＭＳ 明朝"/>
        <family val="1"/>
        <charset val="128"/>
      </rPr>
      <t xml:space="preserve">
(d)</t>
    </r>
    <rPh sb="8" eb="11">
      <t>ショウヒゼイ</t>
    </rPh>
    <rPh sb="11" eb="12">
      <t>ヌ</t>
    </rPh>
    <phoneticPr fontId="3"/>
  </si>
  <si>
    <t>※ 色のついたセルを入力ください</t>
    <rPh sb="2" eb="3">
      <t>イロ</t>
    </rPh>
    <rPh sb="10" eb="12">
      <t>ニュウリョク</t>
    </rPh>
    <phoneticPr fontId="3"/>
  </si>
  <si>
    <t>合　計</t>
    <rPh sb="0" eb="1">
      <t>ゴウ</t>
    </rPh>
    <rPh sb="2" eb="3">
      <t>ケイ</t>
    </rPh>
    <phoneticPr fontId="3"/>
  </si>
  <si>
    <t>①人材育成・確保</t>
  </si>
  <si>
    <t>②働き方改革・職場環境整備</t>
  </si>
  <si>
    <t>③販路開拓</t>
  </si>
  <si>
    <t>（様式３）</t>
    <rPh sb="1" eb="3">
      <t>ヨウシキ</t>
    </rPh>
    <phoneticPr fontId="3"/>
  </si>
  <si>
    <t xml:space="preserve"> その他（借入等）</t>
    <rPh sb="5" eb="7">
      <t>カリイレ</t>
    </rPh>
    <rPh sb="7" eb="8">
      <t>ナド</t>
    </rPh>
    <phoneticPr fontId="3"/>
  </si>
  <si>
    <t>事業に要する経費</t>
    <rPh sb="0" eb="2">
      <t>ジギョウ</t>
    </rPh>
    <rPh sb="3" eb="4">
      <t>ヨウ</t>
    </rPh>
    <rPh sb="6" eb="8">
      <t>ケイヒ</t>
    </rPh>
    <phoneticPr fontId="4"/>
  </si>
  <si>
    <t>（単位：円）</t>
    <phoneticPr fontId="3"/>
  </si>
  <si>
    <t>資金調達先</t>
    <rPh sb="0" eb="2">
      <t>シキン</t>
    </rPh>
    <rPh sb="2" eb="4">
      <t>チョウタツ</t>
    </rPh>
    <rPh sb="4" eb="5">
      <t>サキ</t>
    </rPh>
    <phoneticPr fontId="4"/>
  </si>
  <si>
    <t>補助対象経費積算明細書及び資金調達計画</t>
    <rPh sb="0" eb="2">
      <t>ホジョ</t>
    </rPh>
    <rPh sb="2" eb="4">
      <t>タイショウ</t>
    </rPh>
    <rPh sb="4" eb="6">
      <t>ケイヒ</t>
    </rPh>
    <rPh sb="6" eb="8">
      <t>セキサン</t>
    </rPh>
    <rPh sb="8" eb="11">
      <t>メイサイショ</t>
    </rPh>
    <rPh sb="11" eb="12">
      <t>オヨ</t>
    </rPh>
    <rPh sb="13" eb="15">
      <t>シキン</t>
    </rPh>
    <rPh sb="15" eb="17">
      <t>チョウタツ</t>
    </rPh>
    <rPh sb="17" eb="19">
      <t>ケイカク</t>
    </rPh>
    <phoneticPr fontId="3"/>
  </si>
  <si>
    <t>（注）</t>
    <phoneticPr fontId="3"/>
  </si>
  <si>
    <t>単　価
（消費税込み）
(b)</t>
    <rPh sb="5" eb="8">
      <t>ショウヒゼイ</t>
    </rPh>
    <rPh sb="8" eb="9">
      <t>コ</t>
    </rPh>
    <phoneticPr fontId="3"/>
  </si>
  <si>
    <t>（様式第１・別紙２）</t>
    <rPh sb="1" eb="3">
      <t>ヨウシキ</t>
    </rPh>
    <rPh sb="3" eb="4">
      <t>ダイ</t>
    </rPh>
    <rPh sb="6" eb="8">
      <t>ベッシ</t>
    </rPh>
    <phoneticPr fontId="3"/>
  </si>
  <si>
    <t>補助対象経費
（消費税抜き）
(d)=(C)÷1.1</t>
    <rPh sb="8" eb="11">
      <t>ショウヒゼイ</t>
    </rPh>
    <rPh sb="11" eb="12">
      <t>ヌ</t>
    </rPh>
    <phoneticPr fontId="3"/>
  </si>
  <si>
    <t>運搬具購入費</t>
    <rPh sb="0" eb="2">
      <t>ウンパン</t>
    </rPh>
    <rPh sb="2" eb="3">
      <t>グ</t>
    </rPh>
    <rPh sb="3" eb="5">
      <t>コウニュウ</t>
    </rPh>
    <rPh sb="5" eb="6">
      <t>ヒ</t>
    </rPh>
    <phoneticPr fontId="3"/>
  </si>
  <si>
    <t>岡山県</t>
    <rPh sb="0" eb="3">
      <t>オカヤマケン</t>
    </rPh>
    <phoneticPr fontId="3"/>
  </si>
  <si>
    <t>２　補助金下限額は50万円とする</t>
    <rPh sb="2" eb="5">
      <t>ホジョキン</t>
    </rPh>
    <rPh sb="5" eb="7">
      <t>カゲン</t>
    </rPh>
    <rPh sb="7" eb="8">
      <t>ガク</t>
    </rPh>
    <rPh sb="11" eb="12">
      <t>マン</t>
    </rPh>
    <rPh sb="12" eb="13">
      <t>エン</t>
    </rPh>
    <phoneticPr fontId="3"/>
  </si>
  <si>
    <t>補助金交付申請額(e)</t>
    <rPh sb="0" eb="3">
      <t>ホジョキン</t>
    </rPh>
    <rPh sb="3" eb="5">
      <t>コウフ</t>
    </rPh>
    <rPh sb="5" eb="8">
      <t>シンセイガク</t>
    </rPh>
    <phoneticPr fontId="3"/>
  </si>
  <si>
    <t xml:space="preserve"> 自己資金(f)</t>
    <phoneticPr fontId="3"/>
  </si>
  <si>
    <t xml:space="preserve"> その他（借入等）(g)</t>
    <rPh sb="5" eb="7">
      <t>カリイレ</t>
    </rPh>
    <rPh sb="7" eb="8">
      <t>ナド</t>
    </rPh>
    <phoneticPr fontId="3"/>
  </si>
  <si>
    <t xml:space="preserve"> 合計額(e＋f＋g＝c)</t>
    <phoneticPr fontId="3"/>
  </si>
  <si>
    <t>会社名(屋号)</t>
    <rPh sb="0" eb="3">
      <t>カイシャメイ</t>
    </rPh>
    <rPh sb="4" eb="6">
      <t>ヤゴウ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</si>
  <si>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</si>
  <si>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※ 色のついたセルのみ入力してください（行は適宜挿入してご記入ください）</t>
    <rPh sb="2" eb="3">
      <t>イロ</t>
    </rPh>
    <rPh sb="11" eb="13">
      <t>ニュウリョク</t>
    </rPh>
    <rPh sb="20" eb="21">
      <t>ギョウ</t>
    </rPh>
    <rPh sb="22" eb="24">
      <t>テキギ</t>
    </rPh>
    <rPh sb="24" eb="26">
      <t>ソウニュウ</t>
    </rPh>
    <rPh sb="29" eb="31">
      <t>キニュウ</t>
    </rPh>
    <phoneticPr fontId="3"/>
  </si>
  <si>
    <t>補助金交付
申請額
((d)×2/3以内)
※千円未満切捨
(e)</t>
    <rPh sb="3" eb="5">
      <t>コウフ</t>
    </rPh>
    <rPh sb="18" eb="20">
      <t>イナイ</t>
    </rPh>
    <rPh sb="23" eb="25">
      <t>センエン</t>
    </rPh>
    <rPh sb="25" eb="27">
      <t>ミマン</t>
    </rPh>
    <rPh sb="27" eb="28">
      <t>キ</t>
    </rPh>
    <rPh sb="28" eb="29">
      <t>ス</t>
    </rPh>
    <phoneticPr fontId="3"/>
  </si>
  <si>
    <t>設備等購入費</t>
    <rPh sb="0" eb="2">
      <t>セツビ</t>
    </rPh>
    <rPh sb="2" eb="3">
      <t>トウ</t>
    </rPh>
    <rPh sb="3" eb="5">
      <t>コウニュウ</t>
    </rPh>
    <rPh sb="5" eb="6">
      <t>ヒ</t>
    </rPh>
    <phoneticPr fontId="3"/>
  </si>
  <si>
    <t>システム等構築費</t>
    <rPh sb="4" eb="5">
      <t>トウ</t>
    </rPh>
    <rPh sb="5" eb="7">
      <t>コウチク</t>
    </rPh>
    <rPh sb="7" eb="8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</si>
</sst>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21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b/>
      <sz val="11"/>
      <color rgb="FF0000FF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4" applyFont="1" applyFill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9" fillId="0" borderId="0" xfId="2" applyFont="1" applyAlignment="1">
      <alignment horizontal="center" vertical="center"/>
    </xf>
    <xf numFmtId="0" fontId="6" fillId="0" borderId="0" xfId="4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10" fillId="0" borderId="0" xfId="4" applyFont="1" applyFill="1" applyAlignment="1">
      <alignment horizontal="center" vertical="center"/>
    </xf>
    <xf numFmtId="0" fontId="6" fillId="0" borderId="0" xfId="2" applyFont="1" applyAlignment="1"/>
    <xf numFmtId="0" fontId="6" fillId="0" borderId="0" xfId="2" applyFont="1" applyAlignment="1">
      <alignment horizontal="right" vertical="center"/>
    </xf>
    <xf numFmtId="38" fontId="6" fillId="0" borderId="0" xfId="1" applyFont="1" applyFill="1" applyAlignment="1">
      <alignment vertical="center"/>
    </xf>
    <xf numFmtId="0" fontId="6" fillId="0" borderId="0" xfId="4" applyFont="1" applyAlignment="1">
      <alignment vertical="center"/>
    </xf>
    <xf numFmtId="38" fontId="11" fillId="0" borderId="1" xfId="1" applyFont="1" applyFill="1" applyBorder="1" applyAlignment="1">
      <alignment horizontal="center" vertical="center" wrapText="1"/>
    </xf>
    <xf numFmtId="0" fontId="6" fillId="0" borderId="0" xfId="4" applyFont="1" applyFill="1" applyAlignment="1">
      <alignment horizontal="center" vertical="center"/>
    </xf>
    <xf numFmtId="176" fontId="6" fillId="0" borderId="1" xfId="1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 vertical="center"/>
    </xf>
    <xf numFmtId="0" fontId="6" fillId="0" borderId="0" xfId="2" applyFont="1" applyAlignment="1">
      <alignment horizontal="right" vertical="center" shrinkToFi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0" fontId="9" fillId="0" borderId="0" xfId="2" applyFont="1" applyAlignment="1">
      <alignment horizontal="center" vertical="center"/>
    </xf>
    <xf numFmtId="38" fontId="11" fillId="0" borderId="1" xfId="1" applyFont="1" applyFill="1" applyBorder="1" applyAlignment="1">
      <alignment horizontal="center" vertical="center" wrapText="1"/>
    </xf>
    <xf numFmtId="0" fontId="11" fillId="2" borderId="13" xfId="4" applyFont="1" applyFill="1" applyBorder="1" applyAlignment="1">
      <alignment horizontal="left" vertical="center" wrapText="1"/>
    </xf>
    <xf numFmtId="38" fontId="11" fillId="2" borderId="13" xfId="1" applyFont="1" applyFill="1" applyBorder="1" applyAlignment="1">
      <alignment horizontal="center" vertical="center" wrapText="1"/>
    </xf>
    <xf numFmtId="176" fontId="6" fillId="0" borderId="13" xfId="1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 applyProtection="1">
      <alignment horizontal="right" vertical="center"/>
      <protection locked="0"/>
    </xf>
    <xf numFmtId="0" fontId="11" fillId="2" borderId="14" xfId="4" applyFont="1" applyFill="1" applyBorder="1" applyAlignment="1">
      <alignment horizontal="left" vertical="center" wrapText="1"/>
    </xf>
    <xf numFmtId="38" fontId="11" fillId="2" borderId="14" xfId="1" applyFont="1" applyFill="1" applyBorder="1" applyAlignment="1">
      <alignment horizontal="center" vertical="center" wrapText="1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14" xfId="1" applyNumberFormat="1" applyFont="1" applyFill="1" applyBorder="1" applyAlignment="1" applyProtection="1">
      <alignment horizontal="right" vertical="center"/>
      <protection locked="0"/>
    </xf>
    <xf numFmtId="0" fontId="11" fillId="2" borderId="15" xfId="4" applyFont="1" applyFill="1" applyBorder="1" applyAlignment="1">
      <alignment horizontal="left" vertical="center" wrapText="1"/>
    </xf>
    <xf numFmtId="38" fontId="11" fillId="2" borderId="15" xfId="1" applyFont="1" applyFill="1" applyBorder="1" applyAlignment="1">
      <alignment horizontal="center" vertical="center" wrapText="1"/>
    </xf>
    <xf numFmtId="176" fontId="6" fillId="0" borderId="15" xfId="1" applyNumberFormat="1" applyFont="1" applyFill="1" applyBorder="1" applyAlignment="1">
      <alignment horizontal="right" vertical="center"/>
    </xf>
    <xf numFmtId="176" fontId="6" fillId="0" borderId="15" xfId="1" applyNumberFormat="1" applyFont="1" applyFill="1" applyBorder="1" applyAlignment="1" applyProtection="1">
      <alignment horizontal="right" vertical="center"/>
      <protection locked="0"/>
    </xf>
    <xf numFmtId="0" fontId="6" fillId="2" borderId="13" xfId="4" applyFont="1" applyFill="1" applyBorder="1" applyAlignment="1" applyProtection="1">
      <alignment horizontal="left" vertical="center" wrapText="1"/>
      <protection locked="0"/>
    </xf>
    <xf numFmtId="176" fontId="6" fillId="2" borderId="13" xfId="1" applyNumberFormat="1" applyFont="1" applyFill="1" applyBorder="1" applyAlignment="1" applyProtection="1">
      <alignment horizontal="right" vertical="center"/>
      <protection locked="0"/>
    </xf>
    <xf numFmtId="0" fontId="6" fillId="2" borderId="14" xfId="4" applyFont="1" applyFill="1" applyBorder="1" applyAlignment="1" applyProtection="1">
      <alignment horizontal="left" vertical="center" wrapText="1"/>
      <protection locked="0"/>
    </xf>
    <xf numFmtId="176" fontId="6" fillId="2" borderId="14" xfId="1" applyNumberFormat="1" applyFont="1" applyFill="1" applyBorder="1" applyAlignment="1" applyProtection="1">
      <alignment horizontal="right" vertical="center"/>
      <protection locked="0"/>
    </xf>
    <xf numFmtId="0" fontId="6" fillId="2" borderId="15" xfId="4" applyFont="1" applyFill="1" applyBorder="1" applyAlignment="1" applyProtection="1">
      <alignment horizontal="left" vertical="center" wrapText="1"/>
      <protection locked="0"/>
    </xf>
    <xf numFmtId="176" fontId="6" fillId="2" borderId="15" xfId="1" applyNumberFormat="1" applyFont="1" applyFill="1" applyBorder="1" applyAlignment="1" applyProtection="1">
      <alignment horizontal="right" vertical="center"/>
      <protection locked="0"/>
    </xf>
    <xf numFmtId="38" fontId="12" fillId="0" borderId="0" xfId="1" applyFont="1" applyFill="1" applyAlignment="1">
      <alignment vertical="center"/>
    </xf>
    <xf numFmtId="0" fontId="6" fillId="2" borderId="13" xfId="4" applyFont="1" applyFill="1" applyBorder="1" applyAlignment="1">
      <alignment horizontal="center" vertical="center" shrinkToFit="1"/>
    </xf>
    <xf numFmtId="0" fontId="6" fillId="2" borderId="14" xfId="4" applyFont="1" applyFill="1" applyBorder="1" applyAlignment="1">
      <alignment horizontal="center" vertical="center" shrinkToFit="1"/>
    </xf>
    <xf numFmtId="0" fontId="6" fillId="2" borderId="15" xfId="4" applyFont="1" applyFill="1" applyBorder="1" applyAlignment="1">
      <alignment horizontal="center" vertical="center" shrinkToFit="1"/>
    </xf>
    <xf numFmtId="176" fontId="6" fillId="2" borderId="13" xfId="1" applyNumberFormat="1" applyFont="1" applyFill="1" applyBorder="1" applyAlignment="1" applyProtection="1">
      <alignment horizontal="center" vertical="center"/>
      <protection locked="0"/>
    </xf>
    <xf numFmtId="176" fontId="6" fillId="2" borderId="14" xfId="1" applyNumberFormat="1" applyFont="1" applyFill="1" applyBorder="1" applyAlignment="1" applyProtection="1">
      <alignment horizontal="center" vertical="center"/>
      <protection locked="0"/>
    </xf>
    <xf numFmtId="176" fontId="6" fillId="2" borderId="15" xfId="1" applyNumberFormat="1" applyFont="1" applyFill="1" applyBorder="1" applyAlignment="1" applyProtection="1">
      <alignment horizontal="center" vertical="center"/>
      <protection locked="0"/>
    </xf>
    <xf numFmtId="0" fontId="6" fillId="2" borderId="18" xfId="4" applyFont="1" applyFill="1" applyBorder="1" applyAlignment="1">
      <alignment horizontal="center" vertical="center" shrinkToFit="1"/>
    </xf>
    <xf numFmtId="0" fontId="6" fillId="2" borderId="18" xfId="4" applyFont="1" applyFill="1" applyBorder="1" applyAlignment="1">
      <alignment horizontal="left" vertical="center" wrapText="1"/>
    </xf>
    <xf numFmtId="176" fontId="6" fillId="2" borderId="18" xfId="1" applyNumberFormat="1" applyFont="1" applyFill="1" applyBorder="1" applyAlignment="1">
      <alignment horizontal="right" vertical="center"/>
    </xf>
    <xf numFmtId="176" fontId="6" fillId="2" borderId="18" xfId="1" applyNumberFormat="1" applyFont="1" applyFill="1" applyBorder="1" applyAlignment="1">
      <alignment horizontal="center"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0" borderId="18" xfId="1" applyNumberFormat="1" applyFont="1" applyFill="1" applyBorder="1" applyAlignment="1" applyProtection="1">
      <alignment horizontal="right" vertical="center"/>
      <protection locked="0"/>
    </xf>
    <xf numFmtId="176" fontId="6" fillId="0" borderId="20" xfId="1" applyNumberFormat="1" applyFont="1" applyFill="1" applyBorder="1" applyAlignment="1">
      <alignment horizontal="right" vertical="center"/>
    </xf>
    <xf numFmtId="176" fontId="6" fillId="0" borderId="20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vertical="center"/>
    </xf>
    <xf numFmtId="0" fontId="6" fillId="2" borderId="13" xfId="4" applyFont="1" applyFill="1" applyBorder="1" applyAlignment="1">
      <alignment horizontal="left" vertical="center" shrinkToFit="1"/>
    </xf>
    <xf numFmtId="0" fontId="6" fillId="2" borderId="14" xfId="4" applyFont="1" applyFill="1" applyBorder="1" applyAlignment="1">
      <alignment horizontal="left" vertical="center" shrinkToFit="1"/>
    </xf>
    <xf numFmtId="0" fontId="6" fillId="2" borderId="15" xfId="4" applyFont="1" applyFill="1" applyBorder="1" applyAlignment="1">
      <alignment horizontal="left" vertical="center" shrinkToFit="1"/>
    </xf>
    <xf numFmtId="0" fontId="6" fillId="2" borderId="18" xfId="4" applyFont="1" applyFill="1" applyBorder="1" applyAlignment="1">
      <alignment horizontal="left" vertical="center" shrinkToFit="1"/>
    </xf>
    <xf numFmtId="0" fontId="9" fillId="0" borderId="0" xfId="2" applyFont="1" applyAlignment="1">
      <alignment horizontal="center" vertical="center"/>
    </xf>
    <xf numFmtId="38" fontId="11" fillId="0" borderId="1" xfId="1" applyFont="1" applyFill="1" applyBorder="1" applyAlignment="1">
      <alignment horizontal="center" vertical="center" wrapText="1"/>
    </xf>
    <xf numFmtId="176" fontId="15" fillId="0" borderId="1" xfId="1" applyNumberFormat="1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18" fillId="0" borderId="0" xfId="2" applyFont="1" applyBorder="1" applyAlignment="1">
      <alignment horizontal="center" vertical="center" wrapText="1"/>
    </xf>
    <xf numFmtId="0" fontId="19" fillId="0" borderId="0" xfId="4" applyFont="1" applyFill="1" applyAlignment="1">
      <alignment horizontal="center" vertical="center"/>
    </xf>
    <xf numFmtId="0" fontId="18" fillId="0" borderId="0" xfId="2" applyFont="1" applyAlignment="1">
      <alignment vertical="center"/>
    </xf>
    <xf numFmtId="0" fontId="20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38" fontId="17" fillId="0" borderId="0" xfId="1" applyFont="1" applyFill="1" applyAlignment="1">
      <alignment horizontal="right" vertical="center" shrinkToFit="1"/>
    </xf>
    <xf numFmtId="38" fontId="9" fillId="0" borderId="0" xfId="1" applyFont="1" applyFill="1" applyAlignment="1">
      <alignment horizontal="right" vertical="center"/>
    </xf>
    <xf numFmtId="0" fontId="16" fillId="0" borderId="0" xfId="2" applyFont="1" applyAlignment="1">
      <alignment horizontal="center" vertical="center"/>
    </xf>
    <xf numFmtId="0" fontId="6" fillId="0" borderId="7" xfId="4" applyFont="1" applyFill="1" applyBorder="1" applyAlignment="1">
      <alignment horizontal="right" vertical="center"/>
    </xf>
    <xf numFmtId="0" fontId="6" fillId="0" borderId="2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 wrapText="1"/>
    </xf>
    <xf numFmtId="38" fontId="11" fillId="0" borderId="16" xfId="1" applyFont="1" applyFill="1" applyBorder="1" applyAlignment="1">
      <alignment horizontal="center" vertical="center" wrapText="1"/>
    </xf>
    <xf numFmtId="38" fontId="11" fillId="0" borderId="17" xfId="1" applyFont="1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horizontal="center" vertical="center" wrapText="1"/>
    </xf>
    <xf numFmtId="38" fontId="11" fillId="0" borderId="3" xfId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8" fillId="0" borderId="1" xfId="4" applyFont="1" applyFill="1" applyBorder="1" applyAlignment="1">
      <alignment horizontal="left" vertical="center"/>
    </xf>
    <xf numFmtId="0" fontId="6" fillId="0" borderId="1" xfId="2" applyFont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6" fillId="0" borderId="11" xfId="4" applyFont="1" applyFill="1" applyBorder="1" applyAlignment="1">
      <alignment horizontal="center" vertical="center" wrapText="1"/>
    </xf>
    <xf numFmtId="0" fontId="6" fillId="0" borderId="12" xfId="4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/>
    </xf>
    <xf numFmtId="0" fontId="8" fillId="0" borderId="11" xfId="4" applyFont="1" applyFill="1" applyBorder="1" applyAlignment="1">
      <alignment horizontal="center" vertical="center"/>
    </xf>
    <xf numFmtId="0" fontId="8" fillId="0" borderId="12" xfId="4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 wrapText="1"/>
    </xf>
    <xf numFmtId="0" fontId="8" fillId="0" borderId="9" xfId="4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/>
    </xf>
    <xf numFmtId="0" fontId="6" fillId="0" borderId="16" xfId="4" applyFont="1" applyFill="1" applyBorder="1" applyAlignment="1">
      <alignment horizontal="center" vertical="center"/>
    </xf>
    <xf numFmtId="0" fontId="6" fillId="0" borderId="17" xfId="4" applyFont="1" applyFill="1" applyBorder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lef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8" xfId="2" applyFont="1" applyBorder="1" applyAlignment="1">
      <alignment horizontal="right" vertical="center" wrapText="1"/>
    </xf>
    <xf numFmtId="0" fontId="18" fillId="0" borderId="0" xfId="2" applyFont="1" applyBorder="1" applyAlignment="1">
      <alignment horizontal="left" vertical="center" wrapText="1"/>
    </xf>
    <xf numFmtId="177" fontId="6" fillId="0" borderId="1" xfId="2" applyNumberFormat="1" applyFont="1" applyFill="1" applyBorder="1" applyAlignment="1">
      <alignment horizontal="right" vertical="center" wrapText="1" indent="1"/>
    </xf>
    <xf numFmtId="38" fontId="6" fillId="0" borderId="1" xfId="5" applyFont="1" applyFill="1" applyBorder="1" applyAlignment="1">
      <alignment horizontal="left" vertical="center" wrapText="1"/>
    </xf>
    <xf numFmtId="177" fontId="6" fillId="2" borderId="1" xfId="2" applyNumberFormat="1" applyFont="1" applyFill="1" applyBorder="1" applyAlignment="1">
      <alignment horizontal="right" vertical="center" wrapText="1" indent="1"/>
    </xf>
    <xf numFmtId="38" fontId="6" fillId="0" borderId="21" xfId="5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177" fontId="6" fillId="2" borderId="2" xfId="2" applyNumberFormat="1" applyFont="1" applyFill="1" applyBorder="1" applyAlignment="1">
      <alignment horizontal="right" vertical="center" wrapText="1" indent="1"/>
    </xf>
    <xf numFmtId="38" fontId="6" fillId="2" borderId="2" xfId="5" applyFont="1" applyFill="1" applyBorder="1" applyAlignment="1">
      <alignment horizontal="left" vertical="center" wrapText="1"/>
    </xf>
    <xf numFmtId="0" fontId="6" fillId="0" borderId="6" xfId="2" applyFont="1" applyBorder="1" applyAlignment="1">
      <alignment horizontal="center" vertical="center" wrapText="1"/>
    </xf>
    <xf numFmtId="177" fontId="6" fillId="0" borderId="6" xfId="2" applyNumberFormat="1" applyFont="1" applyFill="1" applyBorder="1" applyAlignment="1">
      <alignment horizontal="right" vertical="center" wrapText="1" indent="1"/>
    </xf>
    <xf numFmtId="38" fontId="6" fillId="0" borderId="22" xfId="5" applyFont="1" applyFill="1" applyBorder="1" applyAlignment="1">
      <alignment horizontal="center" vertical="center" wrapText="1"/>
    </xf>
    <xf numFmtId="38" fontId="9" fillId="0" borderId="0" xfId="1" applyFont="1" applyFill="1" applyAlignment="1">
      <alignment horizontal="right" vertical="center" shrinkToFit="1"/>
    </xf>
    <xf numFmtId="38" fontId="6" fillId="2" borderId="1" xfId="5" applyFont="1" applyFill="1" applyBorder="1" applyAlignment="1">
      <alignment horizontal="center" vertical="center" wrapText="1"/>
    </xf>
    <xf numFmtId="38" fontId="6" fillId="2" borderId="2" xfId="5" applyFont="1" applyFill="1" applyBorder="1" applyAlignment="1">
      <alignment horizontal="center" vertical="center" wrapText="1"/>
    </xf>
    <xf numFmtId="38" fontId="6" fillId="2" borderId="6" xfId="5" applyFont="1" applyFill="1" applyBorder="1" applyAlignment="1">
      <alignment horizontal="center" vertical="center" wrapText="1"/>
    </xf>
    <xf numFmtId="177" fontId="6" fillId="2" borderId="1" xfId="2" applyNumberFormat="1" applyFont="1" applyFill="1" applyBorder="1" applyAlignment="1">
      <alignment horizontal="center" vertical="center" wrapText="1"/>
    </xf>
    <xf numFmtId="177" fontId="6" fillId="2" borderId="2" xfId="2" applyNumberFormat="1" applyFont="1" applyFill="1" applyBorder="1" applyAlignment="1">
      <alignment horizontal="center" vertical="center" wrapText="1"/>
    </xf>
    <xf numFmtId="177" fontId="6" fillId="2" borderId="6" xfId="2" applyNumberFormat="1" applyFont="1" applyFill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6" fillId="0" borderId="19" xfId="4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 wrapText="1"/>
    </xf>
    <xf numFmtId="0" fontId="6" fillId="0" borderId="13" xfId="4" applyFont="1" applyFill="1" applyBorder="1" applyAlignment="1">
      <alignment horizontal="left" vertical="center" wrapText="1"/>
    </xf>
    <xf numFmtId="0" fontId="6" fillId="0" borderId="14" xfId="4" applyFont="1" applyFill="1" applyBorder="1" applyAlignment="1">
      <alignment horizontal="left" vertical="center"/>
    </xf>
    <xf numFmtId="0" fontId="6" fillId="0" borderId="15" xfId="4" applyFont="1" applyFill="1" applyBorder="1" applyAlignment="1">
      <alignment horizontal="left" vertical="center"/>
    </xf>
    <xf numFmtId="0" fontId="8" fillId="0" borderId="2" xfId="4" applyFont="1" applyFill="1" applyBorder="1" applyAlignment="1">
      <alignment horizontal="left" vertical="center"/>
    </xf>
    <xf numFmtId="0" fontId="8" fillId="0" borderId="9" xfId="4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6" fillId="0" borderId="10" xfId="4" applyFont="1" applyFill="1" applyBorder="1" applyAlignment="1">
      <alignment horizontal="left" vertical="center" wrapText="1"/>
    </xf>
    <xf numFmtId="0" fontId="6" fillId="0" borderId="11" xfId="4" applyFont="1" applyFill="1" applyBorder="1" applyAlignment="1">
      <alignment horizontal="left" vertical="center" wrapText="1"/>
    </xf>
    <xf numFmtId="0" fontId="6" fillId="0" borderId="12" xfId="4" applyFont="1" applyFill="1" applyBorder="1" applyAlignment="1">
      <alignment horizontal="left" vertical="center" wrapText="1"/>
    </xf>
    <xf numFmtId="0" fontId="8" fillId="0" borderId="10" xfId="4" applyFont="1" applyFill="1" applyBorder="1" applyAlignment="1">
      <alignment horizontal="left" vertical="center"/>
    </xf>
    <xf numFmtId="0" fontId="8" fillId="0" borderId="11" xfId="4" applyFont="1" applyFill="1" applyBorder="1" applyAlignment="1">
      <alignment horizontal="left" vertical="center"/>
    </xf>
    <xf numFmtId="0" fontId="8" fillId="0" borderId="12" xfId="4" applyFont="1" applyFill="1" applyBorder="1" applyAlignment="1">
      <alignment horizontal="left" vertical="center"/>
    </xf>
    <xf numFmtId="0" fontId="8" fillId="0" borderId="2" xfId="4" applyFont="1" applyFill="1" applyBorder="1" applyAlignment="1">
      <alignment horizontal="left" vertical="center" wrapText="1"/>
    </xf>
    <xf numFmtId="0" fontId="8" fillId="0" borderId="3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 wrapText="1"/>
    </xf>
    <xf numFmtId="0" fontId="6" fillId="0" borderId="9" xfId="4" applyFont="1" applyFill="1" applyBorder="1" applyAlignment="1">
      <alignment horizontal="left" vertical="center"/>
    </xf>
    <xf numFmtId="0" fontId="6" fillId="0" borderId="3" xfId="4" applyFont="1" applyFill="1" applyBorder="1" applyAlignment="1">
      <alignment horizontal="left" vertical="center"/>
    </xf>
    <xf numFmtId="38" fontId="6" fillId="0" borderId="5" xfId="1" applyFont="1" applyFill="1" applyBorder="1" applyAlignment="1">
      <alignment horizontal="center" vertical="center" wrapText="1"/>
    </xf>
    <xf numFmtId="177" fontId="6" fillId="2" borderId="6" xfId="2" applyNumberFormat="1" applyFont="1" applyFill="1" applyBorder="1" applyAlignment="1">
      <alignment horizontal="right" vertical="center" wrapText="1"/>
    </xf>
    <xf numFmtId="177" fontId="6" fillId="2" borderId="1" xfId="2" applyNumberFormat="1" applyFont="1" applyFill="1" applyBorder="1" applyAlignment="1">
      <alignment horizontal="right" vertical="center" wrapText="1"/>
    </xf>
    <xf numFmtId="177" fontId="6" fillId="2" borderId="2" xfId="2" applyNumberFormat="1" applyFont="1" applyFill="1" applyBorder="1" applyAlignment="1">
      <alignment horizontal="right" vertical="center" wrapText="1"/>
    </xf>
    <xf numFmtId="0" fontId="11" fillId="0" borderId="1" xfId="4" applyFont="1" applyFill="1" applyBorder="1" applyAlignment="1">
      <alignment horizontal="center" vertical="center" wrapText="1"/>
    </xf>
    <xf numFmtId="38" fontId="11" fillId="0" borderId="1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showZeros="0" tabSelected="1" view="pageBreakPreview" zoomScale="60" zoomScaleNormal="60" workbookViewId="0">
      <pane ySplit="11" topLeftCell="A12" activePane="bottomLeft" state="frozenSplit"/>
      <selection pane="bottomLeft" activeCell="I10" sqref="A10:XFD21"/>
    </sheetView>
  </sheetViews>
  <sheetFormatPr defaultColWidth="8.875" defaultRowHeight="22.15" customHeight="1" x14ac:dyDescent="0.15"/>
  <cols>
    <col min="1" max="1" width="21.625" style="4" customWidth="1"/>
    <col min="2" max="2" width="30.625" style="4" customWidth="1"/>
    <col min="3" max="4" width="4.875" style="7" customWidth="1"/>
    <col min="5" max="5" width="18.25" style="7" bestFit="1" customWidth="1"/>
    <col min="6" max="6" width="14.125" style="7" customWidth="1"/>
    <col min="7" max="7" width="16.5" style="7" customWidth="1"/>
    <col min="8" max="8" width="18" style="7" customWidth="1"/>
    <col min="9" max="9" width="10.125" style="4" bestFit="1" customWidth="1"/>
    <col min="10" max="10" width="3.875" style="4" customWidth="1"/>
    <col min="11" max="16384" width="8.875" style="4"/>
  </cols>
  <sheetData>
    <row r="1" spans="1:9" s="2" customFormat="1" ht="21" customHeight="1" x14ac:dyDescent="0.15">
      <c r="A1" s="63" t="s">
        <v>59</v>
      </c>
      <c r="C1" s="3"/>
      <c r="D1" s="3"/>
      <c r="E1" s="69"/>
      <c r="F1" s="69"/>
      <c r="G1" s="69"/>
      <c r="H1" s="69"/>
    </row>
    <row r="2" spans="1:9" s="2" customFormat="1" ht="9.75" customHeight="1" x14ac:dyDescent="0.15">
      <c r="C2" s="3"/>
      <c r="D2" s="3"/>
      <c r="E2" s="40"/>
      <c r="F2" s="40"/>
      <c r="G2" s="70"/>
      <c r="H2" s="70"/>
    </row>
    <row r="3" spans="1:9" ht="21" x14ac:dyDescent="0.15">
      <c r="A3" s="71" t="s">
        <v>56</v>
      </c>
      <c r="B3" s="71"/>
      <c r="C3" s="71"/>
      <c r="D3" s="71"/>
      <c r="E3" s="71"/>
      <c r="F3" s="71"/>
      <c r="G3" s="71"/>
      <c r="H3" s="71"/>
    </row>
    <row r="4" spans="1:9" ht="13.5" customHeight="1" x14ac:dyDescent="0.15">
      <c r="A4" s="60"/>
      <c r="B4" s="60"/>
      <c r="C4" s="60"/>
      <c r="D4" s="60"/>
      <c r="E4" s="60"/>
      <c r="F4" s="60"/>
      <c r="G4" s="60"/>
      <c r="H4" s="60"/>
    </row>
    <row r="5" spans="1:9" ht="24.95" customHeight="1" x14ac:dyDescent="0.15">
      <c r="A5" s="68"/>
      <c r="B5" s="68"/>
      <c r="C5" s="68"/>
      <c r="D5" s="81" t="s">
        <v>68</v>
      </c>
      <c r="E5" s="81"/>
      <c r="F5" s="82"/>
      <c r="G5" s="82"/>
      <c r="H5" s="82"/>
    </row>
    <row r="6" spans="1:9" ht="24.95" customHeight="1" x14ac:dyDescent="0.15">
      <c r="A6" s="68"/>
      <c r="B6" s="68"/>
      <c r="C6" s="68"/>
      <c r="D6" s="81" t="s">
        <v>69</v>
      </c>
      <c r="E6" s="81"/>
      <c r="F6" s="82"/>
      <c r="G6" s="82"/>
      <c r="H6" s="82"/>
    </row>
    <row r="7" spans="1:9" ht="13.5" customHeight="1" x14ac:dyDescent="0.15">
      <c r="A7" s="68"/>
      <c r="B7" s="68"/>
      <c r="C7" s="68"/>
      <c r="D7" s="68"/>
      <c r="E7" s="68"/>
      <c r="F7" s="68"/>
      <c r="G7" s="68"/>
      <c r="H7" s="68"/>
    </row>
    <row r="8" spans="1:9" ht="20.25" customHeight="1" x14ac:dyDescent="0.15">
      <c r="A8" s="67" t="s">
        <v>70</v>
      </c>
      <c r="B8" s="60"/>
      <c r="C8" s="60"/>
      <c r="D8" s="60"/>
      <c r="E8" s="60"/>
      <c r="F8" s="60"/>
      <c r="G8" s="60"/>
      <c r="H8" s="60"/>
    </row>
    <row r="9" spans="1:9" s="6" customFormat="1" ht="16.5" customHeight="1" x14ac:dyDescent="0.15">
      <c r="A9" s="6" t="s">
        <v>17</v>
      </c>
      <c r="C9" s="11"/>
      <c r="D9" s="11"/>
      <c r="E9" s="11"/>
      <c r="F9" s="11"/>
      <c r="G9" s="72" t="s">
        <v>2</v>
      </c>
      <c r="H9" s="72"/>
    </row>
    <row r="10" spans="1:9" s="6" customFormat="1" ht="29.1" customHeight="1" x14ac:dyDescent="0.15">
      <c r="A10" s="73" t="s">
        <v>16</v>
      </c>
      <c r="B10" s="75" t="s">
        <v>1</v>
      </c>
      <c r="C10" s="77" t="s">
        <v>13</v>
      </c>
      <c r="D10" s="78"/>
      <c r="E10" s="79" t="s">
        <v>58</v>
      </c>
      <c r="F10" s="84" t="s">
        <v>10</v>
      </c>
      <c r="G10" s="84" t="s">
        <v>60</v>
      </c>
      <c r="H10" s="84" t="s">
        <v>71</v>
      </c>
      <c r="I10" s="12"/>
    </row>
    <row r="11" spans="1:9" s="14" customFormat="1" ht="48.75" customHeight="1" x14ac:dyDescent="0.15">
      <c r="A11" s="74"/>
      <c r="B11" s="76"/>
      <c r="C11" s="61" t="s">
        <v>0</v>
      </c>
      <c r="D11" s="61" t="s">
        <v>3</v>
      </c>
      <c r="E11" s="80"/>
      <c r="F11" s="85"/>
      <c r="G11" s="85"/>
      <c r="H11" s="85"/>
    </row>
    <row r="12" spans="1:9" s="14" customFormat="1" ht="39.950000000000003" customHeight="1" x14ac:dyDescent="0.15">
      <c r="A12" s="86" t="s">
        <v>72</v>
      </c>
      <c r="B12" s="22"/>
      <c r="C12" s="23"/>
      <c r="D12" s="23"/>
      <c r="E12" s="23"/>
      <c r="F12" s="24">
        <f>C12*E12</f>
        <v>0</v>
      </c>
      <c r="G12" s="25">
        <f>ROUNDDOWN(F12*100/110,0)</f>
        <v>0</v>
      </c>
      <c r="H12" s="89"/>
    </row>
    <row r="13" spans="1:9" s="14" customFormat="1" ht="39.950000000000003" customHeight="1" x14ac:dyDescent="0.15">
      <c r="A13" s="87"/>
      <c r="B13" s="26"/>
      <c r="C13" s="27"/>
      <c r="D13" s="27"/>
      <c r="E13" s="27"/>
      <c r="F13" s="28">
        <f t="shared" ref="F13:F20" si="0">C13*E13</f>
        <v>0</v>
      </c>
      <c r="G13" s="29">
        <f>ROUNDDOWN(F13*100/110,0)</f>
        <v>0</v>
      </c>
      <c r="H13" s="90"/>
    </row>
    <row r="14" spans="1:9" s="14" customFormat="1" ht="39.950000000000003" customHeight="1" x14ac:dyDescent="0.15">
      <c r="A14" s="88"/>
      <c r="B14" s="30"/>
      <c r="C14" s="31"/>
      <c r="D14" s="31"/>
      <c r="E14" s="31"/>
      <c r="F14" s="32">
        <f t="shared" si="0"/>
        <v>0</v>
      </c>
      <c r="G14" s="33">
        <f>ROUNDDOWN(F14*100/110,0)</f>
        <v>0</v>
      </c>
      <c r="H14" s="90"/>
    </row>
    <row r="15" spans="1:9" s="14" customFormat="1" ht="39.950000000000003" customHeight="1" x14ac:dyDescent="0.15">
      <c r="A15" s="91" t="s">
        <v>73</v>
      </c>
      <c r="B15" s="22"/>
      <c r="C15" s="23"/>
      <c r="D15" s="23"/>
      <c r="E15" s="23"/>
      <c r="F15" s="24">
        <f t="shared" si="0"/>
        <v>0</v>
      </c>
      <c r="G15" s="25">
        <f t="shared" ref="G15:G20" si="1">ROUNDDOWN(F15*100/110,0)</f>
        <v>0</v>
      </c>
      <c r="H15" s="90"/>
    </row>
    <row r="16" spans="1:9" s="14" customFormat="1" ht="39.950000000000003" customHeight="1" x14ac:dyDescent="0.15">
      <c r="A16" s="92"/>
      <c r="B16" s="26"/>
      <c r="C16" s="27"/>
      <c r="D16" s="27"/>
      <c r="E16" s="27"/>
      <c r="F16" s="28">
        <f t="shared" si="0"/>
        <v>0</v>
      </c>
      <c r="G16" s="29">
        <f t="shared" si="1"/>
        <v>0</v>
      </c>
      <c r="H16" s="90"/>
    </row>
    <row r="17" spans="1:10" s="14" customFormat="1" ht="39.950000000000003" customHeight="1" x14ac:dyDescent="0.15">
      <c r="A17" s="93"/>
      <c r="B17" s="30"/>
      <c r="C17" s="31"/>
      <c r="D17" s="31"/>
      <c r="E17" s="31"/>
      <c r="F17" s="32">
        <f t="shared" si="0"/>
        <v>0</v>
      </c>
      <c r="G17" s="33">
        <f t="shared" si="1"/>
        <v>0</v>
      </c>
      <c r="H17" s="90"/>
    </row>
    <row r="18" spans="1:10" s="14" customFormat="1" ht="39.950000000000003" customHeight="1" x14ac:dyDescent="0.15">
      <c r="A18" s="94" t="s">
        <v>61</v>
      </c>
      <c r="B18" s="22"/>
      <c r="C18" s="23"/>
      <c r="D18" s="23"/>
      <c r="E18" s="23"/>
      <c r="F18" s="24">
        <f t="shared" si="0"/>
        <v>0</v>
      </c>
      <c r="G18" s="25">
        <f t="shared" si="1"/>
        <v>0</v>
      </c>
      <c r="H18" s="90"/>
    </row>
    <row r="19" spans="1:10" s="14" customFormat="1" ht="39.950000000000003" customHeight="1" x14ac:dyDescent="0.15">
      <c r="A19" s="95"/>
      <c r="B19" s="26"/>
      <c r="C19" s="27"/>
      <c r="D19" s="27"/>
      <c r="E19" s="27"/>
      <c r="F19" s="28">
        <f t="shared" si="0"/>
        <v>0</v>
      </c>
      <c r="G19" s="29">
        <f t="shared" si="1"/>
        <v>0</v>
      </c>
      <c r="H19" s="90"/>
    </row>
    <row r="20" spans="1:10" s="14" customFormat="1" ht="39.950000000000003" customHeight="1" x14ac:dyDescent="0.15">
      <c r="A20" s="96"/>
      <c r="B20" s="30"/>
      <c r="C20" s="31"/>
      <c r="D20" s="31"/>
      <c r="E20" s="31"/>
      <c r="F20" s="32">
        <f t="shared" si="0"/>
        <v>0</v>
      </c>
      <c r="G20" s="33">
        <f t="shared" si="1"/>
        <v>0</v>
      </c>
      <c r="H20" s="90"/>
    </row>
    <row r="21" spans="1:10" s="6" customFormat="1" ht="39.950000000000003" customHeight="1" x14ac:dyDescent="0.15">
      <c r="A21" s="97" t="s">
        <v>47</v>
      </c>
      <c r="B21" s="98"/>
      <c r="C21" s="53"/>
      <c r="D21" s="53"/>
      <c r="E21" s="54"/>
      <c r="F21" s="55">
        <f>SUM(F12:F20)</f>
        <v>0</v>
      </c>
      <c r="G21" s="55">
        <f>SUM(G12:G20)</f>
        <v>0</v>
      </c>
      <c r="H21" s="62">
        <f>IF(ROUNDDOWN(G21*2/3,-3)&lt;=3000000,ROUNDDOWN(G21*2/3,-3),3000000)</f>
        <v>0</v>
      </c>
      <c r="I21" s="65">
        <f>ROUNDDOWN(G21*2/3,0)</f>
        <v>0</v>
      </c>
      <c r="J21" s="16"/>
    </row>
    <row r="22" spans="1:10" s="6" customFormat="1" ht="12.95" customHeight="1" x14ac:dyDescent="0.15">
      <c r="A22" s="1"/>
      <c r="B22" s="1"/>
      <c r="C22" s="1"/>
      <c r="D22" s="66"/>
      <c r="E22" s="102" t="str">
        <f>IF(I21&gt;8000000,"上限800万円に達しています！","")</f>
        <v/>
      </c>
      <c r="F22" s="102"/>
      <c r="G22" s="102"/>
      <c r="H22" s="102"/>
    </row>
    <row r="23" spans="1:10" s="6" customFormat="1" ht="12.95" customHeight="1" x14ac:dyDescent="0.15">
      <c r="A23" s="1"/>
      <c r="B23" s="1"/>
      <c r="C23" s="1"/>
      <c r="D23" s="101" t="str">
        <f>IF(H21&lt;500000,"下限50万円に達していません。経費を見直してください。 ","")</f>
        <v xml:space="preserve">下限50万円に達していません。経費を見直してください。 </v>
      </c>
      <c r="E23" s="101"/>
      <c r="F23" s="101"/>
      <c r="G23" s="101"/>
      <c r="H23" s="101"/>
    </row>
    <row r="24" spans="1:10" s="6" customFormat="1" ht="12.95" customHeight="1" x14ac:dyDescent="0.15">
      <c r="A24" s="1" t="s">
        <v>57</v>
      </c>
      <c r="B24" s="1"/>
      <c r="C24" s="1"/>
      <c r="D24" s="64"/>
      <c r="E24" s="64"/>
      <c r="F24" s="64"/>
      <c r="G24" s="64"/>
      <c r="H24" s="64"/>
    </row>
    <row r="25" spans="1:10" s="6" customFormat="1" ht="15" customHeight="1" x14ac:dyDescent="0.15">
      <c r="A25" s="99" t="s">
        <v>5</v>
      </c>
      <c r="B25" s="99"/>
      <c r="C25" s="99"/>
      <c r="D25" s="99"/>
      <c r="E25" s="99"/>
      <c r="F25" s="99"/>
      <c r="G25" s="99"/>
      <c r="H25" s="11"/>
    </row>
    <row r="26" spans="1:10" s="6" customFormat="1" ht="15" customHeight="1" x14ac:dyDescent="0.15">
      <c r="A26" s="100" t="s">
        <v>63</v>
      </c>
      <c r="B26" s="100"/>
      <c r="C26" s="100"/>
      <c r="D26" s="100"/>
      <c r="E26" s="100"/>
      <c r="F26" s="100"/>
      <c r="G26" s="100"/>
      <c r="H26" s="11"/>
    </row>
    <row r="27" spans="1:10" s="6" customFormat="1" ht="22.15" customHeight="1" x14ac:dyDescent="0.15">
      <c r="C27" s="11"/>
      <c r="D27" s="11"/>
      <c r="E27" s="11"/>
      <c r="F27" s="11"/>
      <c r="G27" s="11"/>
      <c r="H27" s="11"/>
    </row>
    <row r="28" spans="1:10" s="6" customFormat="1" ht="22.15" customHeight="1" x14ac:dyDescent="0.15">
      <c r="A28" s="1" t="s">
        <v>11</v>
      </c>
      <c r="B28" s="9"/>
      <c r="C28" s="9"/>
      <c r="D28" s="1"/>
      <c r="E28" s="1"/>
      <c r="F28" s="1"/>
      <c r="G28" s="10"/>
      <c r="H28" s="17"/>
    </row>
    <row r="29" spans="1:10" s="6" customFormat="1" ht="22.15" customHeight="1" x14ac:dyDescent="0.15">
      <c r="A29" s="1"/>
      <c r="B29" s="9"/>
      <c r="C29" s="9"/>
      <c r="D29" s="1"/>
      <c r="E29" s="1"/>
      <c r="F29" s="1"/>
      <c r="G29" s="10"/>
      <c r="H29" s="17" t="s">
        <v>54</v>
      </c>
    </row>
    <row r="30" spans="1:10" s="6" customFormat="1" ht="39.950000000000003" customHeight="1" x14ac:dyDescent="0.15">
      <c r="A30" s="83" t="s">
        <v>8</v>
      </c>
      <c r="B30" s="83"/>
      <c r="C30" s="83"/>
      <c r="D30" s="83" t="s">
        <v>53</v>
      </c>
      <c r="E30" s="83"/>
      <c r="F30" s="83"/>
      <c r="G30" s="83" t="s">
        <v>55</v>
      </c>
      <c r="H30" s="83"/>
    </row>
    <row r="31" spans="1:10" s="6" customFormat="1" ht="39.950000000000003" customHeight="1" x14ac:dyDescent="0.15">
      <c r="A31" s="83" t="s">
        <v>64</v>
      </c>
      <c r="B31" s="83"/>
      <c r="C31" s="83"/>
      <c r="D31" s="104">
        <f>H21</f>
        <v>0</v>
      </c>
      <c r="E31" s="104"/>
      <c r="F31" s="104"/>
      <c r="G31" s="105" t="s">
        <v>62</v>
      </c>
      <c r="H31" s="105"/>
    </row>
    <row r="32" spans="1:10" s="6" customFormat="1" ht="39.950000000000003" customHeight="1" x14ac:dyDescent="0.15">
      <c r="A32" s="83" t="s">
        <v>65</v>
      </c>
      <c r="B32" s="83"/>
      <c r="C32" s="83"/>
      <c r="D32" s="106"/>
      <c r="E32" s="106"/>
      <c r="F32" s="106"/>
      <c r="G32" s="107"/>
      <c r="H32" s="107"/>
    </row>
    <row r="33" spans="1:8" s="6" customFormat="1" ht="39.950000000000003" customHeight="1" thickBot="1" x14ac:dyDescent="0.2">
      <c r="A33" s="108" t="s">
        <v>66</v>
      </c>
      <c r="B33" s="108"/>
      <c r="C33" s="108"/>
      <c r="D33" s="109"/>
      <c r="E33" s="109"/>
      <c r="F33" s="109"/>
      <c r="G33" s="110"/>
      <c r="H33" s="110"/>
    </row>
    <row r="34" spans="1:8" s="6" customFormat="1" ht="39.950000000000003" customHeight="1" thickTop="1" x14ac:dyDescent="0.15">
      <c r="A34" s="111" t="s">
        <v>67</v>
      </c>
      <c r="B34" s="111"/>
      <c r="C34" s="111"/>
      <c r="D34" s="112">
        <f>SUM(D31:F33)</f>
        <v>0</v>
      </c>
      <c r="E34" s="112"/>
      <c r="F34" s="112"/>
      <c r="G34" s="113"/>
      <c r="H34" s="113"/>
    </row>
    <row r="35" spans="1:8" s="6" customFormat="1" ht="22.15" customHeight="1" x14ac:dyDescent="0.15">
      <c r="C35" s="11"/>
      <c r="D35" s="103" t="str">
        <f>IF(D34=F21,"","合計額と(C)が一致しません。(f)(h)の額をご確認ください ")</f>
        <v/>
      </c>
      <c r="E35" s="103"/>
      <c r="F35" s="103"/>
      <c r="G35" s="103"/>
      <c r="H35" s="103"/>
    </row>
  </sheetData>
  <mergeCells count="40">
    <mergeCell ref="D35:H35"/>
    <mergeCell ref="A31:C31"/>
    <mergeCell ref="D31:F31"/>
    <mergeCell ref="G31:H31"/>
    <mergeCell ref="A32:C32"/>
    <mergeCell ref="D32:F32"/>
    <mergeCell ref="G32:H32"/>
    <mergeCell ref="A33:C33"/>
    <mergeCell ref="D33:F33"/>
    <mergeCell ref="G33:H33"/>
    <mergeCell ref="A34:C34"/>
    <mergeCell ref="D34:F34"/>
    <mergeCell ref="G34:H34"/>
    <mergeCell ref="G30:H30"/>
    <mergeCell ref="F10:F11"/>
    <mergeCell ref="G10:G11"/>
    <mergeCell ref="H10:H11"/>
    <mergeCell ref="A12:A14"/>
    <mergeCell ref="H12:H20"/>
    <mergeCell ref="A15:A17"/>
    <mergeCell ref="A18:A20"/>
    <mergeCell ref="A21:B21"/>
    <mergeCell ref="A25:G25"/>
    <mergeCell ref="A26:G26"/>
    <mergeCell ref="D23:H23"/>
    <mergeCell ref="E22:H22"/>
    <mergeCell ref="A30:C30"/>
    <mergeCell ref="D30:F30"/>
    <mergeCell ref="E1:H1"/>
    <mergeCell ref="G2:H2"/>
    <mergeCell ref="A3:H3"/>
    <mergeCell ref="G9:H9"/>
    <mergeCell ref="A10:A11"/>
    <mergeCell ref="B10:B11"/>
    <mergeCell ref="C10:D10"/>
    <mergeCell ref="E10:E11"/>
    <mergeCell ref="D5:E5"/>
    <mergeCell ref="D6:E6"/>
    <mergeCell ref="F5:H5"/>
    <mergeCell ref="F6:H6"/>
  </mergeCells>
  <phoneticPr fontId="3"/>
  <dataValidations count="2">
    <dataValidation imeMode="halfAlpha" allowBlank="1" showInputMessage="1" showErrorMessage="1" sqref="C1:C2 E27 C27 E9:E21 E2 C9:C21 C35:C65505 E36:E65505" xr:uid="{00000000-0002-0000-0000-000000000000}"/>
    <dataValidation imeMode="hiragana" allowBlank="1" showInputMessage="1" showErrorMessage="1" sqref="D1:D2 B1:B2 B27 D27 D9:D21 B9:B20 B35:B65505 D36:D65505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0"/>
  <sheetViews>
    <sheetView showZeros="0" view="pageBreakPreview" zoomScale="85" zoomScaleNormal="60" zoomScaleSheetLayoutView="85" workbookViewId="0">
      <pane ySplit="8" topLeftCell="A9" activePane="bottomLeft" state="frozenSplit"/>
      <selection pane="bottomLeft" activeCell="A9" sqref="A9:A11"/>
    </sheetView>
  </sheetViews>
  <sheetFormatPr defaultColWidth="8.875" defaultRowHeight="22.15" customHeight="1" x14ac:dyDescent="0.15"/>
  <cols>
    <col min="1" max="1" width="21.625" style="4" customWidth="1"/>
    <col min="2" max="2" width="20.625" style="4" customWidth="1"/>
    <col min="3" max="3" width="30.625" style="4" customWidth="1"/>
    <col min="4" max="5" width="4.875" style="7" customWidth="1"/>
    <col min="6" max="6" width="10.5" style="7" bestFit="1" customWidth="1"/>
    <col min="7" max="7" width="14.125" style="7" customWidth="1"/>
    <col min="8" max="8" width="15.5" style="7" customWidth="1"/>
    <col min="9" max="9" width="10.75" style="7" bestFit="1" customWidth="1"/>
    <col min="10" max="10" width="8" style="4" customWidth="1"/>
    <col min="11" max="11" width="3.875" style="4" customWidth="1"/>
    <col min="12" max="16384" width="8.875" style="4"/>
  </cols>
  <sheetData>
    <row r="1" spans="1:10" s="2" customFormat="1" ht="21" customHeight="1" x14ac:dyDescent="0.15">
      <c r="A1" s="1" t="s">
        <v>51</v>
      </c>
      <c r="B1" s="1"/>
      <c r="D1" s="3"/>
      <c r="E1" s="3"/>
      <c r="F1" s="114" t="s">
        <v>31</v>
      </c>
      <c r="G1" s="114"/>
      <c r="H1" s="114"/>
      <c r="I1" s="114"/>
    </row>
    <row r="2" spans="1:10" s="2" customFormat="1" ht="23.1" customHeight="1" x14ac:dyDescent="0.15">
      <c r="D2" s="3"/>
      <c r="E2" s="3"/>
      <c r="F2" s="40"/>
      <c r="G2" s="40"/>
      <c r="H2" s="70" t="s">
        <v>33</v>
      </c>
      <c r="I2" s="70"/>
    </row>
    <row r="3" spans="1:10" ht="17.25" customHeight="1" x14ac:dyDescent="0.15">
      <c r="A3" s="122" t="s">
        <v>24</v>
      </c>
      <c r="B3" s="122"/>
      <c r="C3" s="122"/>
      <c r="D3" s="122"/>
      <c r="E3" s="122"/>
      <c r="F3" s="122"/>
      <c r="G3" s="122"/>
      <c r="H3" s="122"/>
      <c r="I3" s="122"/>
    </row>
    <row r="4" spans="1:10" ht="30" customHeight="1" x14ac:dyDescent="0.15">
      <c r="A4" s="20"/>
      <c r="B4" s="20"/>
      <c r="C4" s="20"/>
      <c r="D4" s="20"/>
      <c r="E4" s="20"/>
      <c r="F4" s="20"/>
      <c r="G4" s="20"/>
      <c r="H4" s="20"/>
      <c r="I4" s="20"/>
    </row>
    <row r="5" spans="1:10" ht="20.25" customHeight="1" x14ac:dyDescent="0.15">
      <c r="A5" s="130" t="s">
        <v>46</v>
      </c>
      <c r="B5" s="130"/>
      <c r="C5" s="20"/>
      <c r="D5" s="20"/>
      <c r="E5" s="20"/>
      <c r="F5" s="20"/>
      <c r="G5" s="20"/>
      <c r="H5" s="20"/>
      <c r="I5" s="20"/>
    </row>
    <row r="6" spans="1:10" s="6" customFormat="1" ht="16.5" customHeight="1" x14ac:dyDescent="0.15">
      <c r="A6" s="6" t="s">
        <v>17</v>
      </c>
      <c r="D6" s="11"/>
      <c r="E6" s="11"/>
      <c r="F6" s="11"/>
      <c r="G6" s="11"/>
      <c r="H6" s="72" t="s">
        <v>2</v>
      </c>
      <c r="I6" s="72"/>
    </row>
    <row r="7" spans="1:10" s="6" customFormat="1" ht="27.95" customHeight="1" x14ac:dyDescent="0.15">
      <c r="A7" s="73" t="s">
        <v>16</v>
      </c>
      <c r="B7" s="73" t="s">
        <v>26</v>
      </c>
      <c r="C7" s="75" t="s">
        <v>1</v>
      </c>
      <c r="D7" s="77" t="s">
        <v>13</v>
      </c>
      <c r="E7" s="78"/>
      <c r="F7" s="79" t="s">
        <v>15</v>
      </c>
      <c r="G7" s="84" t="s">
        <v>10</v>
      </c>
      <c r="H7" s="84" t="s">
        <v>22</v>
      </c>
      <c r="I7" s="84" t="s">
        <v>18</v>
      </c>
      <c r="J7" s="12"/>
    </row>
    <row r="8" spans="1:10" s="14" customFormat="1" ht="27.95" customHeight="1" x14ac:dyDescent="0.15">
      <c r="A8" s="74"/>
      <c r="B8" s="74"/>
      <c r="C8" s="76"/>
      <c r="D8" s="21" t="s">
        <v>0</v>
      </c>
      <c r="E8" s="21" t="s">
        <v>3</v>
      </c>
      <c r="F8" s="80"/>
      <c r="G8" s="85"/>
      <c r="H8" s="85"/>
      <c r="I8" s="85"/>
    </row>
    <row r="9" spans="1:10" s="14" customFormat="1" ht="39.950000000000003" customHeight="1" x14ac:dyDescent="0.15">
      <c r="A9" s="131" t="s">
        <v>37</v>
      </c>
      <c r="B9" s="41" t="s">
        <v>48</v>
      </c>
      <c r="C9" s="22" t="s">
        <v>27</v>
      </c>
      <c r="D9" s="23">
        <v>1</v>
      </c>
      <c r="E9" s="23" t="s">
        <v>28</v>
      </c>
      <c r="F9" s="23">
        <v>88000</v>
      </c>
      <c r="G9" s="24">
        <f>D9*F9</f>
        <v>88000</v>
      </c>
      <c r="H9" s="25">
        <f t="shared" ref="H9:H26" si="0">ROUNDDOWN(G9*100/110,0)</f>
        <v>80000</v>
      </c>
      <c r="I9" s="89"/>
    </row>
    <row r="10" spans="1:10" s="14" customFormat="1" ht="39.950000000000003" customHeight="1" x14ac:dyDescent="0.15">
      <c r="A10" s="132"/>
      <c r="B10" s="42" t="s">
        <v>49</v>
      </c>
      <c r="C10" s="26" t="s">
        <v>27</v>
      </c>
      <c r="D10" s="27">
        <v>2</v>
      </c>
      <c r="E10" s="27" t="s">
        <v>34</v>
      </c>
      <c r="F10" s="27">
        <v>22000</v>
      </c>
      <c r="G10" s="28">
        <f t="shared" ref="G10:G26" si="1">D10*F10</f>
        <v>44000</v>
      </c>
      <c r="H10" s="29">
        <f t="shared" si="0"/>
        <v>40000</v>
      </c>
      <c r="I10" s="90"/>
    </row>
    <row r="11" spans="1:10" s="14" customFormat="1" ht="39.950000000000003" customHeight="1" x14ac:dyDescent="0.15">
      <c r="A11" s="133"/>
      <c r="B11" s="43" t="s">
        <v>48</v>
      </c>
      <c r="C11" s="30" t="s">
        <v>27</v>
      </c>
      <c r="D11" s="31"/>
      <c r="E11" s="31"/>
      <c r="F11" s="31"/>
      <c r="G11" s="32">
        <f t="shared" si="1"/>
        <v>0</v>
      </c>
      <c r="H11" s="33">
        <f>ROUNDDOWN(G11*100/110,0)</f>
        <v>0</v>
      </c>
      <c r="I11" s="90"/>
    </row>
    <row r="12" spans="1:10" s="14" customFormat="1" ht="39.950000000000003" customHeight="1" x14ac:dyDescent="0.15">
      <c r="A12" s="134" t="s">
        <v>21</v>
      </c>
      <c r="B12" s="41" t="s">
        <v>48</v>
      </c>
      <c r="C12" s="22" t="s">
        <v>40</v>
      </c>
      <c r="D12" s="23">
        <v>2</v>
      </c>
      <c r="E12" s="23" t="s">
        <v>34</v>
      </c>
      <c r="F12" s="23">
        <v>11000</v>
      </c>
      <c r="G12" s="24">
        <f t="shared" si="1"/>
        <v>22000</v>
      </c>
      <c r="H12" s="25">
        <f t="shared" si="0"/>
        <v>20000</v>
      </c>
      <c r="I12" s="90"/>
    </row>
    <row r="13" spans="1:10" s="14" customFormat="1" ht="39.950000000000003" customHeight="1" x14ac:dyDescent="0.15">
      <c r="A13" s="135"/>
      <c r="B13" s="42"/>
      <c r="C13" s="26"/>
      <c r="D13" s="27"/>
      <c r="E13" s="27"/>
      <c r="F13" s="27"/>
      <c r="G13" s="28">
        <f t="shared" si="1"/>
        <v>0</v>
      </c>
      <c r="H13" s="29">
        <f t="shared" si="0"/>
        <v>0</v>
      </c>
      <c r="I13" s="90"/>
    </row>
    <row r="14" spans="1:10" s="14" customFormat="1" ht="39.950000000000003" customHeight="1" x14ac:dyDescent="0.15">
      <c r="A14" s="136"/>
      <c r="B14" s="43"/>
      <c r="C14" s="30"/>
      <c r="D14" s="31"/>
      <c r="E14" s="31"/>
      <c r="F14" s="31"/>
      <c r="G14" s="32">
        <f t="shared" si="1"/>
        <v>0</v>
      </c>
      <c r="H14" s="33">
        <f t="shared" si="0"/>
        <v>0</v>
      </c>
      <c r="I14" s="90"/>
    </row>
    <row r="15" spans="1:10" s="14" customFormat="1" ht="39.950000000000003" customHeight="1" x14ac:dyDescent="0.15">
      <c r="A15" s="137" t="s">
        <v>35</v>
      </c>
      <c r="B15" s="41" t="s">
        <v>49</v>
      </c>
      <c r="C15" s="22" t="s">
        <v>41</v>
      </c>
      <c r="D15" s="23">
        <v>2</v>
      </c>
      <c r="E15" s="23" t="s">
        <v>43</v>
      </c>
      <c r="F15" s="23">
        <v>99000</v>
      </c>
      <c r="G15" s="24">
        <f t="shared" si="1"/>
        <v>198000</v>
      </c>
      <c r="H15" s="25">
        <f t="shared" si="0"/>
        <v>180000</v>
      </c>
      <c r="I15" s="90"/>
    </row>
    <row r="16" spans="1:10" s="14" customFormat="1" ht="39.950000000000003" customHeight="1" x14ac:dyDescent="0.15">
      <c r="A16" s="129"/>
      <c r="B16" s="42" t="s">
        <v>49</v>
      </c>
      <c r="C16" s="26" t="s">
        <v>42</v>
      </c>
      <c r="D16" s="27">
        <v>1</v>
      </c>
      <c r="E16" s="27" t="s">
        <v>43</v>
      </c>
      <c r="F16" s="27">
        <v>80000</v>
      </c>
      <c r="G16" s="28">
        <f t="shared" si="1"/>
        <v>80000</v>
      </c>
      <c r="H16" s="29">
        <f t="shared" si="0"/>
        <v>72727</v>
      </c>
      <c r="I16" s="90"/>
    </row>
    <row r="17" spans="1:11" s="14" customFormat="1" ht="39.950000000000003" customHeight="1" x14ac:dyDescent="0.15">
      <c r="A17" s="138"/>
      <c r="B17" s="43"/>
      <c r="C17" s="30"/>
      <c r="D17" s="31"/>
      <c r="E17" s="31"/>
      <c r="F17" s="31"/>
      <c r="G17" s="32">
        <f t="shared" si="1"/>
        <v>0</v>
      </c>
      <c r="H17" s="33">
        <f t="shared" si="0"/>
        <v>0</v>
      </c>
      <c r="I17" s="90"/>
    </row>
    <row r="18" spans="1:11" s="6" customFormat="1" ht="39.950000000000003" customHeight="1" x14ac:dyDescent="0.15">
      <c r="A18" s="139" t="s">
        <v>38</v>
      </c>
      <c r="B18" s="41"/>
      <c r="C18" s="34"/>
      <c r="D18" s="35"/>
      <c r="E18" s="44"/>
      <c r="F18" s="35"/>
      <c r="G18" s="24">
        <f t="shared" si="1"/>
        <v>0</v>
      </c>
      <c r="H18" s="25">
        <f t="shared" si="0"/>
        <v>0</v>
      </c>
      <c r="I18" s="90"/>
      <c r="J18" s="8"/>
      <c r="K18" s="16"/>
    </row>
    <row r="19" spans="1:11" s="6" customFormat="1" ht="39.950000000000003" customHeight="1" x14ac:dyDescent="0.15">
      <c r="A19" s="140"/>
      <c r="B19" s="42"/>
      <c r="C19" s="36"/>
      <c r="D19" s="37"/>
      <c r="E19" s="45"/>
      <c r="F19" s="37"/>
      <c r="G19" s="28">
        <f t="shared" si="1"/>
        <v>0</v>
      </c>
      <c r="H19" s="29">
        <f t="shared" si="0"/>
        <v>0</v>
      </c>
      <c r="I19" s="90"/>
      <c r="J19" s="8"/>
      <c r="K19" s="16"/>
    </row>
    <row r="20" spans="1:11" s="6" customFormat="1" ht="39.950000000000003" customHeight="1" x14ac:dyDescent="0.15">
      <c r="A20" s="141"/>
      <c r="B20" s="43"/>
      <c r="C20" s="38"/>
      <c r="D20" s="39"/>
      <c r="E20" s="46"/>
      <c r="F20" s="39"/>
      <c r="G20" s="32">
        <f t="shared" si="1"/>
        <v>0</v>
      </c>
      <c r="H20" s="33">
        <f t="shared" si="0"/>
        <v>0</v>
      </c>
      <c r="I20" s="90"/>
      <c r="J20" s="8"/>
      <c r="K20" s="16"/>
    </row>
    <row r="21" spans="1:11" s="6" customFormat="1" ht="39.950000000000003" customHeight="1" x14ac:dyDescent="0.15">
      <c r="A21" s="125" t="s">
        <v>39</v>
      </c>
      <c r="B21" s="41" t="s">
        <v>50</v>
      </c>
      <c r="C21" s="34" t="s">
        <v>44</v>
      </c>
      <c r="D21" s="35">
        <v>2</v>
      </c>
      <c r="E21" s="44" t="s">
        <v>34</v>
      </c>
      <c r="F21" s="35">
        <v>80000</v>
      </c>
      <c r="G21" s="24">
        <f t="shared" si="1"/>
        <v>160000</v>
      </c>
      <c r="H21" s="25">
        <f t="shared" si="0"/>
        <v>145454</v>
      </c>
      <c r="I21" s="90"/>
      <c r="J21" s="8"/>
      <c r="K21" s="16"/>
    </row>
    <row r="22" spans="1:11" s="6" customFormat="1" ht="39.950000000000003" customHeight="1" x14ac:dyDescent="0.15">
      <c r="A22" s="126"/>
      <c r="B22" s="42"/>
      <c r="C22" s="36"/>
      <c r="D22" s="37"/>
      <c r="E22" s="45"/>
      <c r="F22" s="37"/>
      <c r="G22" s="28">
        <f t="shared" si="1"/>
        <v>0</v>
      </c>
      <c r="H22" s="29">
        <f t="shared" si="0"/>
        <v>0</v>
      </c>
      <c r="I22" s="90"/>
      <c r="J22" s="8"/>
      <c r="K22" s="16"/>
    </row>
    <row r="23" spans="1:11" s="6" customFormat="1" ht="39.950000000000003" customHeight="1" x14ac:dyDescent="0.15">
      <c r="A23" s="127"/>
      <c r="B23" s="43"/>
      <c r="C23" s="38"/>
      <c r="D23" s="39"/>
      <c r="E23" s="46"/>
      <c r="F23" s="39"/>
      <c r="G23" s="32">
        <f t="shared" si="1"/>
        <v>0</v>
      </c>
      <c r="H23" s="33">
        <f t="shared" si="0"/>
        <v>0</v>
      </c>
      <c r="I23" s="90"/>
      <c r="J23" s="8"/>
      <c r="K23" s="16"/>
    </row>
    <row r="24" spans="1:11" s="6" customFormat="1" ht="39.950000000000003" customHeight="1" x14ac:dyDescent="0.15">
      <c r="A24" s="128" t="s">
        <v>23</v>
      </c>
      <c r="B24" s="41"/>
      <c r="C24" s="34"/>
      <c r="D24" s="35"/>
      <c r="E24" s="44"/>
      <c r="F24" s="35"/>
      <c r="G24" s="24">
        <f t="shared" si="1"/>
        <v>0</v>
      </c>
      <c r="H24" s="25">
        <f t="shared" si="0"/>
        <v>0</v>
      </c>
      <c r="I24" s="90"/>
      <c r="J24" s="8"/>
      <c r="K24" s="16"/>
    </row>
    <row r="25" spans="1:11" s="6" customFormat="1" ht="39.950000000000003" customHeight="1" x14ac:dyDescent="0.15">
      <c r="A25" s="129"/>
      <c r="B25" s="42"/>
      <c r="C25" s="36"/>
      <c r="D25" s="37"/>
      <c r="E25" s="45"/>
      <c r="F25" s="37"/>
      <c r="G25" s="28">
        <f t="shared" si="1"/>
        <v>0</v>
      </c>
      <c r="H25" s="29">
        <f t="shared" si="0"/>
        <v>0</v>
      </c>
      <c r="I25" s="90"/>
      <c r="J25" s="8"/>
      <c r="K25" s="16"/>
    </row>
    <row r="26" spans="1:11" s="6" customFormat="1" ht="39.950000000000003" customHeight="1" x14ac:dyDescent="0.15">
      <c r="A26" s="129"/>
      <c r="B26" s="47"/>
      <c r="C26" s="48"/>
      <c r="D26" s="49"/>
      <c r="E26" s="50"/>
      <c r="F26" s="49"/>
      <c r="G26" s="51">
        <f t="shared" si="1"/>
        <v>0</v>
      </c>
      <c r="H26" s="52">
        <f t="shared" si="0"/>
        <v>0</v>
      </c>
      <c r="I26" s="90"/>
      <c r="J26" s="8"/>
      <c r="K26" s="16"/>
    </row>
    <row r="27" spans="1:11" s="6" customFormat="1" ht="39.950000000000003" customHeight="1" x14ac:dyDescent="0.15">
      <c r="A27" s="97" t="s">
        <v>47</v>
      </c>
      <c r="B27" s="123"/>
      <c r="C27" s="98"/>
      <c r="D27" s="53"/>
      <c r="E27" s="53"/>
      <c r="F27" s="54"/>
      <c r="G27" s="55">
        <f>SUM(G21:G26)</f>
        <v>160000</v>
      </c>
      <c r="H27" s="55">
        <f>SUM(H21:H26)</f>
        <v>145454</v>
      </c>
      <c r="I27" s="55">
        <f>ROUNDDOWN(J27,-3)</f>
        <v>96000</v>
      </c>
      <c r="J27" s="8">
        <f>ROUNDDOWN(H27*2/3,0)</f>
        <v>96969</v>
      </c>
      <c r="K27" s="16"/>
    </row>
    <row r="28" spans="1:11" s="6" customFormat="1" ht="12.95" customHeight="1" x14ac:dyDescent="0.15">
      <c r="A28" s="1"/>
      <c r="B28" s="1"/>
      <c r="C28" s="1"/>
      <c r="D28" s="1"/>
      <c r="E28" s="1"/>
      <c r="F28" s="1"/>
      <c r="G28" s="121" t="str">
        <f>IF(I27&gt;1000000,"上限100万円を越えています！減額して下さい ","")</f>
        <v/>
      </c>
      <c r="H28" s="121"/>
      <c r="I28" s="121"/>
    </row>
    <row r="29" spans="1:11" s="6" customFormat="1" ht="12.95" customHeight="1" x14ac:dyDescent="0.15">
      <c r="A29" s="1" t="s">
        <v>7</v>
      </c>
      <c r="B29" s="1"/>
      <c r="C29" s="1"/>
      <c r="D29" s="1"/>
      <c r="E29" s="1"/>
      <c r="F29" s="1"/>
      <c r="G29" s="124" t="str">
        <f>IF(I27&lt;100000,"下限10万円に達していません！ ","")</f>
        <v xml:space="preserve">下限10万円に達していません！ </v>
      </c>
      <c r="H29" s="124"/>
      <c r="I29" s="124"/>
    </row>
    <row r="30" spans="1:11" s="6" customFormat="1" ht="15" customHeight="1" x14ac:dyDescent="0.15">
      <c r="A30" s="99" t="s">
        <v>5</v>
      </c>
      <c r="B30" s="99"/>
      <c r="C30" s="99"/>
      <c r="D30" s="99"/>
      <c r="E30" s="99"/>
      <c r="F30" s="99"/>
      <c r="G30" s="99"/>
      <c r="H30" s="99"/>
      <c r="I30" s="11"/>
    </row>
    <row r="31" spans="1:11" s="6" customFormat="1" ht="15" customHeight="1" x14ac:dyDescent="0.15">
      <c r="A31" s="18" t="s">
        <v>29</v>
      </c>
      <c r="B31" s="18"/>
      <c r="C31" s="18"/>
      <c r="D31" s="18"/>
      <c r="E31" s="18"/>
      <c r="F31" s="18"/>
      <c r="G31" s="18"/>
      <c r="H31" s="18"/>
      <c r="I31" s="11"/>
    </row>
    <row r="32" spans="1:11" s="6" customFormat="1" ht="15" customHeight="1" x14ac:dyDescent="0.15">
      <c r="A32" s="100" t="s">
        <v>30</v>
      </c>
      <c r="B32" s="100"/>
      <c r="C32" s="100"/>
      <c r="D32" s="100"/>
      <c r="E32" s="100"/>
      <c r="F32" s="100"/>
      <c r="G32" s="100"/>
      <c r="H32" s="100"/>
      <c r="I32" s="11"/>
    </row>
    <row r="33" spans="1:9" s="6" customFormat="1" ht="22.15" customHeight="1" x14ac:dyDescent="0.15">
      <c r="D33" s="11"/>
      <c r="E33" s="11"/>
      <c r="F33" s="11"/>
      <c r="G33" s="11"/>
      <c r="H33" s="11"/>
      <c r="I33" s="11"/>
    </row>
    <row r="34" spans="1:9" s="6" customFormat="1" ht="22.15" customHeight="1" x14ac:dyDescent="0.15">
      <c r="A34" s="1" t="s">
        <v>11</v>
      </c>
      <c r="B34" s="1"/>
      <c r="C34" s="9"/>
      <c r="D34" s="9"/>
      <c r="E34" s="1"/>
      <c r="F34" s="1"/>
      <c r="G34" s="1"/>
      <c r="H34" s="10"/>
      <c r="I34" s="17" t="s">
        <v>2</v>
      </c>
    </row>
    <row r="35" spans="1:9" s="6" customFormat="1" ht="39.950000000000003" customHeight="1" x14ac:dyDescent="0.15">
      <c r="A35" s="83" t="s">
        <v>8</v>
      </c>
      <c r="B35" s="83"/>
      <c r="C35" s="83"/>
      <c r="D35" s="83"/>
      <c r="E35" s="83" t="s">
        <v>14</v>
      </c>
      <c r="F35" s="83"/>
      <c r="G35" s="83"/>
      <c r="H35" s="83" t="s">
        <v>6</v>
      </c>
      <c r="I35" s="83"/>
    </row>
    <row r="36" spans="1:9" s="6" customFormat="1" ht="39.950000000000003" customHeight="1" x14ac:dyDescent="0.15">
      <c r="A36" s="83" t="s">
        <v>9</v>
      </c>
      <c r="B36" s="83"/>
      <c r="C36" s="83"/>
      <c r="D36" s="83"/>
      <c r="E36" s="118"/>
      <c r="F36" s="118"/>
      <c r="G36" s="118"/>
      <c r="H36" s="115"/>
      <c r="I36" s="115"/>
    </row>
    <row r="37" spans="1:9" s="6" customFormat="1" ht="39.950000000000003" customHeight="1" x14ac:dyDescent="0.15">
      <c r="A37" s="83" t="s">
        <v>12</v>
      </c>
      <c r="B37" s="83"/>
      <c r="C37" s="83"/>
      <c r="D37" s="83"/>
      <c r="E37" s="118"/>
      <c r="F37" s="118"/>
      <c r="G37" s="118"/>
      <c r="H37" s="115"/>
      <c r="I37" s="115"/>
    </row>
    <row r="38" spans="1:9" s="6" customFormat="1" ht="39.950000000000003" customHeight="1" thickBot="1" x14ac:dyDescent="0.2">
      <c r="A38" s="108" t="s">
        <v>52</v>
      </c>
      <c r="B38" s="108"/>
      <c r="C38" s="108"/>
      <c r="D38" s="108"/>
      <c r="E38" s="119"/>
      <c r="F38" s="119"/>
      <c r="G38" s="119"/>
      <c r="H38" s="116"/>
      <c r="I38" s="116"/>
    </row>
    <row r="39" spans="1:9" s="6" customFormat="1" ht="39.950000000000003" customHeight="1" thickTop="1" x14ac:dyDescent="0.15">
      <c r="A39" s="111" t="s">
        <v>4</v>
      </c>
      <c r="B39" s="111"/>
      <c r="C39" s="111"/>
      <c r="D39" s="111"/>
      <c r="E39" s="120"/>
      <c r="F39" s="120"/>
      <c r="G39" s="120"/>
      <c r="H39" s="117"/>
      <c r="I39" s="117"/>
    </row>
    <row r="40" spans="1:9" s="6" customFormat="1" ht="22.15" customHeight="1" x14ac:dyDescent="0.15">
      <c r="D40" s="11"/>
      <c r="E40" s="11"/>
      <c r="F40" s="11"/>
      <c r="G40" s="11"/>
      <c r="H40" s="11"/>
      <c r="I40" s="11"/>
    </row>
  </sheetData>
  <mergeCells count="40">
    <mergeCell ref="I9:I26"/>
    <mergeCell ref="A5:B5"/>
    <mergeCell ref="H2:I2"/>
    <mergeCell ref="A9:A11"/>
    <mergeCell ref="A12:A14"/>
    <mergeCell ref="A15:A17"/>
    <mergeCell ref="A18:A20"/>
    <mergeCell ref="A7:A8"/>
    <mergeCell ref="A35:D35"/>
    <mergeCell ref="A3:I3"/>
    <mergeCell ref="H6:I6"/>
    <mergeCell ref="D7:E7"/>
    <mergeCell ref="H7:H8"/>
    <mergeCell ref="I7:I8"/>
    <mergeCell ref="A30:H30"/>
    <mergeCell ref="A27:C27"/>
    <mergeCell ref="A32:H32"/>
    <mergeCell ref="C7:C8"/>
    <mergeCell ref="F7:F8"/>
    <mergeCell ref="G7:G8"/>
    <mergeCell ref="B7:B8"/>
    <mergeCell ref="G29:I29"/>
    <mergeCell ref="A21:A23"/>
    <mergeCell ref="A24:A26"/>
    <mergeCell ref="F1:I1"/>
    <mergeCell ref="A36:D36"/>
    <mergeCell ref="A39:D39"/>
    <mergeCell ref="H35:I35"/>
    <mergeCell ref="H36:I36"/>
    <mergeCell ref="H37:I37"/>
    <mergeCell ref="H38:I38"/>
    <mergeCell ref="H39:I39"/>
    <mergeCell ref="E35:G35"/>
    <mergeCell ref="E36:G36"/>
    <mergeCell ref="E37:G37"/>
    <mergeCell ref="E38:G38"/>
    <mergeCell ref="E39:G39"/>
    <mergeCell ref="A37:D37"/>
    <mergeCell ref="A38:D38"/>
    <mergeCell ref="G28:I28"/>
  </mergeCells>
  <phoneticPr fontId="3"/>
  <dataValidations count="3">
    <dataValidation imeMode="hiragana" allowBlank="1" showInputMessage="1" showErrorMessage="1" sqref="E1:E2 C1:C2 C40:C65516 C33 E33 E40:E65516 C6:C26 E6:E27" xr:uid="{00000000-0002-0000-0100-000000000000}"/>
    <dataValidation imeMode="halfAlpha" allowBlank="1" showInputMessage="1" showErrorMessage="1" sqref="D1:D2 F40:F65516 F33 D33 D40:D65516 F2 F6:F27 D6:D27" xr:uid="{00000000-0002-0000-0100-000001000000}"/>
    <dataValidation type="list" allowBlank="1" showInputMessage="1" showErrorMessage="1" sqref="B9:B26" xr:uid="{00000000-0002-0000-0100-000002000000}">
      <formula1>"①人材育成・確保,②働き方改革・職場環境整備,③販路開拓"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0"/>
  <sheetViews>
    <sheetView showZeros="0" zoomScaleNormal="100" zoomScaleSheetLayoutView="70" workbookViewId="0">
      <pane ySplit="8" topLeftCell="A9" activePane="bottomLeft" state="frozenSplit"/>
      <selection pane="bottomLeft" activeCell="G9" sqref="G9"/>
    </sheetView>
  </sheetViews>
  <sheetFormatPr defaultColWidth="8.875" defaultRowHeight="22.15" customHeight="1" x14ac:dyDescent="0.15"/>
  <cols>
    <col min="1" max="1" width="21.625" style="4" customWidth="1"/>
    <col min="2" max="2" width="20.625" style="4" customWidth="1"/>
    <col min="3" max="3" width="30.625" style="4" customWidth="1"/>
    <col min="4" max="5" width="4.875" style="7" customWidth="1"/>
    <col min="6" max="9" width="13.625" style="7" customWidth="1"/>
    <col min="10" max="10" width="8" style="4" customWidth="1"/>
    <col min="11" max="11" width="3.875" style="4" customWidth="1"/>
    <col min="12" max="16384" width="8.875" style="4"/>
  </cols>
  <sheetData>
    <row r="1" spans="1:10" s="2" customFormat="1" ht="21" customHeight="1" x14ac:dyDescent="0.15">
      <c r="A1" s="1" t="s">
        <v>51</v>
      </c>
      <c r="B1" s="1"/>
      <c r="D1" s="3"/>
      <c r="E1" s="3"/>
      <c r="F1" s="3"/>
      <c r="G1" s="3"/>
      <c r="H1" s="114" t="s">
        <v>19</v>
      </c>
      <c r="I1" s="114"/>
    </row>
    <row r="2" spans="1:10" s="2" customFormat="1" ht="23.1" customHeight="1" x14ac:dyDescent="0.15">
      <c r="D2" s="3"/>
      <c r="E2" s="3"/>
      <c r="F2" s="3"/>
      <c r="G2" s="3"/>
      <c r="H2" s="70" t="s">
        <v>32</v>
      </c>
      <c r="I2" s="70"/>
    </row>
    <row r="3" spans="1:10" ht="17.25" customHeight="1" x14ac:dyDescent="0.15">
      <c r="A3" s="122" t="s">
        <v>24</v>
      </c>
      <c r="B3" s="122"/>
      <c r="C3" s="122"/>
      <c r="D3" s="122"/>
      <c r="E3" s="122"/>
      <c r="F3" s="122"/>
      <c r="G3" s="122"/>
      <c r="H3" s="122"/>
      <c r="I3" s="122"/>
    </row>
    <row r="4" spans="1:10" ht="30" customHeight="1" x14ac:dyDescent="0.15">
      <c r="A4" s="20"/>
      <c r="B4" s="20"/>
      <c r="C4" s="20"/>
      <c r="D4" s="20"/>
      <c r="E4" s="20"/>
      <c r="F4" s="20"/>
      <c r="G4" s="20"/>
      <c r="H4" s="20"/>
      <c r="I4" s="20"/>
    </row>
    <row r="5" spans="1:10" ht="20.25" customHeight="1" x14ac:dyDescent="0.15">
      <c r="A5" s="130" t="s">
        <v>46</v>
      </c>
      <c r="B5" s="130"/>
      <c r="C5" s="5"/>
      <c r="D5" s="5"/>
      <c r="E5" s="5"/>
      <c r="F5" s="5"/>
      <c r="G5" s="5"/>
      <c r="H5" s="5"/>
      <c r="I5" s="5"/>
    </row>
    <row r="6" spans="1:10" s="6" customFormat="1" ht="16.5" customHeight="1" x14ac:dyDescent="0.15">
      <c r="A6" s="6" t="s">
        <v>17</v>
      </c>
      <c r="D6" s="11"/>
      <c r="E6" s="11"/>
      <c r="F6" s="11"/>
      <c r="G6" s="11"/>
      <c r="H6" s="72" t="s">
        <v>2</v>
      </c>
      <c r="I6" s="72"/>
    </row>
    <row r="7" spans="1:10" s="6" customFormat="1" ht="27.95" customHeight="1" x14ac:dyDescent="0.15">
      <c r="A7" s="73" t="s">
        <v>36</v>
      </c>
      <c r="B7" s="73" t="s">
        <v>26</v>
      </c>
      <c r="C7" s="146" t="s">
        <v>1</v>
      </c>
      <c r="D7" s="147" t="s">
        <v>13</v>
      </c>
      <c r="E7" s="147"/>
      <c r="F7" s="147" t="s">
        <v>15</v>
      </c>
      <c r="G7" s="148" t="s">
        <v>10</v>
      </c>
      <c r="H7" s="148" t="s">
        <v>45</v>
      </c>
      <c r="I7" s="148" t="s">
        <v>20</v>
      </c>
      <c r="J7" s="12"/>
    </row>
    <row r="8" spans="1:10" s="14" customFormat="1" ht="27.95" customHeight="1" x14ac:dyDescent="0.15">
      <c r="A8" s="74"/>
      <c r="B8" s="74"/>
      <c r="C8" s="146"/>
      <c r="D8" s="13" t="s">
        <v>0</v>
      </c>
      <c r="E8" s="13" t="s">
        <v>3</v>
      </c>
      <c r="F8" s="147"/>
      <c r="G8" s="148"/>
      <c r="H8" s="148"/>
      <c r="I8" s="148"/>
    </row>
    <row r="9" spans="1:10" s="14" customFormat="1" ht="39.950000000000003" customHeight="1" x14ac:dyDescent="0.15">
      <c r="A9" s="131" t="s">
        <v>37</v>
      </c>
      <c r="B9" s="56" t="s">
        <v>48</v>
      </c>
      <c r="C9" s="22" t="s">
        <v>27</v>
      </c>
      <c r="D9" s="23">
        <v>1</v>
      </c>
      <c r="E9" s="23" t="s">
        <v>28</v>
      </c>
      <c r="F9" s="23">
        <v>88000</v>
      </c>
      <c r="G9" s="24">
        <f>D9*F9</f>
        <v>88000</v>
      </c>
      <c r="H9" s="25">
        <f t="shared" ref="H9:H26" si="0">ROUNDDOWN(G9*100/110,0)</f>
        <v>80000</v>
      </c>
      <c r="I9" s="89"/>
    </row>
    <row r="10" spans="1:10" s="14" customFormat="1" ht="39.950000000000003" customHeight="1" x14ac:dyDescent="0.15">
      <c r="A10" s="132"/>
      <c r="B10" s="57" t="s">
        <v>49</v>
      </c>
      <c r="C10" s="26" t="s">
        <v>27</v>
      </c>
      <c r="D10" s="27">
        <v>2</v>
      </c>
      <c r="E10" s="27" t="s">
        <v>34</v>
      </c>
      <c r="F10" s="27">
        <v>22000</v>
      </c>
      <c r="G10" s="28">
        <f t="shared" ref="G10:G26" si="1">D10*F10</f>
        <v>44000</v>
      </c>
      <c r="H10" s="29">
        <f t="shared" si="0"/>
        <v>40000</v>
      </c>
      <c r="I10" s="142"/>
    </row>
    <row r="11" spans="1:10" s="14" customFormat="1" ht="39.950000000000003" customHeight="1" x14ac:dyDescent="0.15">
      <c r="A11" s="133"/>
      <c r="B11" s="58" t="s">
        <v>48</v>
      </c>
      <c r="C11" s="30" t="s">
        <v>27</v>
      </c>
      <c r="D11" s="31"/>
      <c r="E11" s="31"/>
      <c r="F11" s="31"/>
      <c r="G11" s="32">
        <f t="shared" si="1"/>
        <v>0</v>
      </c>
      <c r="H11" s="33">
        <f>ROUNDDOWN(G11*100/110,0)</f>
        <v>0</v>
      </c>
      <c r="I11" s="142"/>
    </row>
    <row r="12" spans="1:10" s="14" customFormat="1" ht="39.950000000000003" customHeight="1" x14ac:dyDescent="0.15">
      <c r="A12" s="134" t="s">
        <v>21</v>
      </c>
      <c r="B12" s="56" t="s">
        <v>48</v>
      </c>
      <c r="C12" s="22" t="s">
        <v>40</v>
      </c>
      <c r="D12" s="23">
        <v>2</v>
      </c>
      <c r="E12" s="23" t="s">
        <v>34</v>
      </c>
      <c r="F12" s="23">
        <v>11000</v>
      </c>
      <c r="G12" s="24">
        <f t="shared" si="1"/>
        <v>22000</v>
      </c>
      <c r="H12" s="25">
        <f t="shared" si="0"/>
        <v>20000</v>
      </c>
      <c r="I12" s="142"/>
    </row>
    <row r="13" spans="1:10" s="14" customFormat="1" ht="39.950000000000003" customHeight="1" x14ac:dyDescent="0.15">
      <c r="A13" s="135"/>
      <c r="B13" s="57"/>
      <c r="C13" s="26"/>
      <c r="D13" s="27"/>
      <c r="E13" s="27"/>
      <c r="F13" s="27"/>
      <c r="G13" s="28">
        <f t="shared" si="1"/>
        <v>0</v>
      </c>
      <c r="H13" s="29">
        <f t="shared" si="0"/>
        <v>0</v>
      </c>
      <c r="I13" s="142"/>
    </row>
    <row r="14" spans="1:10" s="14" customFormat="1" ht="39.950000000000003" customHeight="1" x14ac:dyDescent="0.15">
      <c r="A14" s="136"/>
      <c r="B14" s="58"/>
      <c r="C14" s="30"/>
      <c r="D14" s="31"/>
      <c r="E14" s="31"/>
      <c r="F14" s="31"/>
      <c r="G14" s="32">
        <f t="shared" si="1"/>
        <v>0</v>
      </c>
      <c r="H14" s="33">
        <f t="shared" si="0"/>
        <v>0</v>
      </c>
      <c r="I14" s="142"/>
    </row>
    <row r="15" spans="1:10" s="14" customFormat="1" ht="39.950000000000003" customHeight="1" x14ac:dyDescent="0.15">
      <c r="A15" s="137" t="s">
        <v>35</v>
      </c>
      <c r="B15" s="56" t="s">
        <v>49</v>
      </c>
      <c r="C15" s="22" t="s">
        <v>41</v>
      </c>
      <c r="D15" s="23">
        <v>2</v>
      </c>
      <c r="E15" s="23" t="s">
        <v>43</v>
      </c>
      <c r="F15" s="23">
        <v>99000</v>
      </c>
      <c r="G15" s="24">
        <f t="shared" si="1"/>
        <v>198000</v>
      </c>
      <c r="H15" s="25">
        <f t="shared" si="0"/>
        <v>180000</v>
      </c>
      <c r="I15" s="142"/>
    </row>
    <row r="16" spans="1:10" s="14" customFormat="1" ht="39.950000000000003" customHeight="1" x14ac:dyDescent="0.15">
      <c r="A16" s="129"/>
      <c r="B16" s="57" t="s">
        <v>49</v>
      </c>
      <c r="C16" s="26" t="s">
        <v>42</v>
      </c>
      <c r="D16" s="27">
        <v>1</v>
      </c>
      <c r="E16" s="27" t="s">
        <v>43</v>
      </c>
      <c r="F16" s="27">
        <v>80000</v>
      </c>
      <c r="G16" s="28">
        <f t="shared" si="1"/>
        <v>80000</v>
      </c>
      <c r="H16" s="29">
        <f t="shared" si="0"/>
        <v>72727</v>
      </c>
      <c r="I16" s="142"/>
    </row>
    <row r="17" spans="1:11" s="14" customFormat="1" ht="39.950000000000003" customHeight="1" x14ac:dyDescent="0.15">
      <c r="A17" s="138"/>
      <c r="B17" s="58"/>
      <c r="C17" s="30"/>
      <c r="D17" s="31"/>
      <c r="E17" s="31"/>
      <c r="F17" s="31"/>
      <c r="G17" s="32">
        <f t="shared" si="1"/>
        <v>0</v>
      </c>
      <c r="H17" s="33">
        <f t="shared" si="0"/>
        <v>0</v>
      </c>
      <c r="I17" s="142"/>
    </row>
    <row r="18" spans="1:11" s="6" customFormat="1" ht="39.950000000000003" customHeight="1" x14ac:dyDescent="0.15">
      <c r="A18" s="139" t="s">
        <v>38</v>
      </c>
      <c r="B18" s="56"/>
      <c r="C18" s="34"/>
      <c r="D18" s="35"/>
      <c r="E18" s="44"/>
      <c r="F18" s="35"/>
      <c r="G18" s="24">
        <f t="shared" si="1"/>
        <v>0</v>
      </c>
      <c r="H18" s="25">
        <f t="shared" si="0"/>
        <v>0</v>
      </c>
      <c r="I18" s="142"/>
      <c r="J18" s="8"/>
      <c r="K18" s="16"/>
    </row>
    <row r="19" spans="1:11" s="6" customFormat="1" ht="39.950000000000003" customHeight="1" x14ac:dyDescent="0.15">
      <c r="A19" s="140"/>
      <c r="B19" s="57"/>
      <c r="C19" s="36"/>
      <c r="D19" s="37"/>
      <c r="E19" s="45"/>
      <c r="F19" s="37"/>
      <c r="G19" s="28">
        <f t="shared" si="1"/>
        <v>0</v>
      </c>
      <c r="H19" s="29">
        <f t="shared" si="0"/>
        <v>0</v>
      </c>
      <c r="I19" s="142"/>
      <c r="J19" s="8"/>
      <c r="K19" s="16"/>
    </row>
    <row r="20" spans="1:11" s="6" customFormat="1" ht="39.950000000000003" customHeight="1" x14ac:dyDescent="0.15">
      <c r="A20" s="141"/>
      <c r="B20" s="58"/>
      <c r="C20" s="38"/>
      <c r="D20" s="39"/>
      <c r="E20" s="46"/>
      <c r="F20" s="39"/>
      <c r="G20" s="32">
        <f t="shared" si="1"/>
        <v>0</v>
      </c>
      <c r="H20" s="33">
        <f t="shared" si="0"/>
        <v>0</v>
      </c>
      <c r="I20" s="142"/>
      <c r="J20" s="8"/>
      <c r="K20" s="16"/>
    </row>
    <row r="21" spans="1:11" s="6" customFormat="1" ht="39.950000000000003" customHeight="1" x14ac:dyDescent="0.15">
      <c r="A21" s="125" t="s">
        <v>39</v>
      </c>
      <c r="B21" s="56" t="s">
        <v>50</v>
      </c>
      <c r="C21" s="34" t="s">
        <v>44</v>
      </c>
      <c r="D21" s="35">
        <v>2</v>
      </c>
      <c r="E21" s="44" t="s">
        <v>34</v>
      </c>
      <c r="F21" s="35">
        <v>80000</v>
      </c>
      <c r="G21" s="24">
        <f t="shared" si="1"/>
        <v>160000</v>
      </c>
      <c r="H21" s="25">
        <f t="shared" si="0"/>
        <v>145454</v>
      </c>
      <c r="I21" s="142"/>
      <c r="J21" s="8"/>
      <c r="K21" s="16"/>
    </row>
    <row r="22" spans="1:11" s="6" customFormat="1" ht="39.950000000000003" customHeight="1" x14ac:dyDescent="0.15">
      <c r="A22" s="126"/>
      <c r="B22" s="57"/>
      <c r="C22" s="36"/>
      <c r="D22" s="37"/>
      <c r="E22" s="45"/>
      <c r="F22" s="37"/>
      <c r="G22" s="28">
        <f t="shared" si="1"/>
        <v>0</v>
      </c>
      <c r="H22" s="29">
        <f t="shared" si="0"/>
        <v>0</v>
      </c>
      <c r="I22" s="142"/>
      <c r="J22" s="8"/>
      <c r="K22" s="16"/>
    </row>
    <row r="23" spans="1:11" s="6" customFormat="1" ht="39.950000000000003" customHeight="1" x14ac:dyDescent="0.15">
      <c r="A23" s="127"/>
      <c r="B23" s="58"/>
      <c r="C23" s="38"/>
      <c r="D23" s="39"/>
      <c r="E23" s="46"/>
      <c r="F23" s="39"/>
      <c r="G23" s="32">
        <f t="shared" si="1"/>
        <v>0</v>
      </c>
      <c r="H23" s="33">
        <f t="shared" si="0"/>
        <v>0</v>
      </c>
      <c r="I23" s="142"/>
      <c r="J23" s="8"/>
      <c r="K23" s="16"/>
    </row>
    <row r="24" spans="1:11" s="6" customFormat="1" ht="39.950000000000003" customHeight="1" x14ac:dyDescent="0.15">
      <c r="A24" s="128" t="s">
        <v>23</v>
      </c>
      <c r="B24" s="56"/>
      <c r="C24" s="34"/>
      <c r="D24" s="35"/>
      <c r="E24" s="44"/>
      <c r="F24" s="35"/>
      <c r="G24" s="24">
        <f t="shared" si="1"/>
        <v>0</v>
      </c>
      <c r="H24" s="25">
        <f t="shared" si="0"/>
        <v>0</v>
      </c>
      <c r="I24" s="142"/>
      <c r="J24" s="8"/>
      <c r="K24" s="16"/>
    </row>
    <row r="25" spans="1:11" s="6" customFormat="1" ht="39.950000000000003" customHeight="1" x14ac:dyDescent="0.15">
      <c r="A25" s="129"/>
      <c r="B25" s="57"/>
      <c r="C25" s="36"/>
      <c r="D25" s="37"/>
      <c r="E25" s="45"/>
      <c r="F25" s="37"/>
      <c r="G25" s="28">
        <f t="shared" si="1"/>
        <v>0</v>
      </c>
      <c r="H25" s="29">
        <f t="shared" si="0"/>
        <v>0</v>
      </c>
      <c r="I25" s="142"/>
      <c r="J25" s="8"/>
      <c r="K25" s="16"/>
    </row>
    <row r="26" spans="1:11" s="6" customFormat="1" ht="39.950000000000003" customHeight="1" x14ac:dyDescent="0.15">
      <c r="A26" s="129"/>
      <c r="B26" s="59"/>
      <c r="C26" s="48"/>
      <c r="D26" s="49"/>
      <c r="E26" s="50"/>
      <c r="F26" s="49"/>
      <c r="G26" s="51">
        <f t="shared" si="1"/>
        <v>0</v>
      </c>
      <c r="H26" s="52">
        <f t="shared" si="0"/>
        <v>0</v>
      </c>
      <c r="I26" s="142"/>
      <c r="J26" s="8"/>
      <c r="K26" s="16"/>
    </row>
    <row r="27" spans="1:11" s="6" customFormat="1" ht="39.950000000000003" customHeight="1" x14ac:dyDescent="0.15">
      <c r="A27" s="97" t="s">
        <v>47</v>
      </c>
      <c r="B27" s="123"/>
      <c r="C27" s="98"/>
      <c r="D27" s="53"/>
      <c r="E27" s="53"/>
      <c r="F27" s="53"/>
      <c r="G27" s="15">
        <f>SUM(G9:G26)</f>
        <v>592000</v>
      </c>
      <c r="H27" s="15">
        <f>SUM(H9:H26)</f>
        <v>538181</v>
      </c>
      <c r="I27" s="15">
        <f>ROUNDDOWN(J27,-3)</f>
        <v>403000</v>
      </c>
      <c r="J27" s="8">
        <f>ROUNDDOWN(H27*3/4,0)</f>
        <v>403635</v>
      </c>
      <c r="K27" s="16"/>
    </row>
    <row r="28" spans="1:11" s="6" customFormat="1" ht="12.95" customHeight="1" x14ac:dyDescent="0.15">
      <c r="A28" s="1"/>
      <c r="B28" s="1"/>
      <c r="C28" s="1"/>
      <c r="D28" s="1"/>
      <c r="E28" s="1"/>
      <c r="F28" s="1"/>
      <c r="G28" s="121" t="str">
        <f>IF(I27&gt;1000000,"上限100万円を越えています！減額して下さい ","")</f>
        <v/>
      </c>
      <c r="H28" s="121"/>
      <c r="I28" s="121"/>
    </row>
    <row r="29" spans="1:11" s="6" customFormat="1" ht="12.95" customHeight="1" x14ac:dyDescent="0.15">
      <c r="A29" s="1" t="s">
        <v>25</v>
      </c>
      <c r="B29" s="1"/>
      <c r="C29" s="1"/>
      <c r="D29" s="1"/>
      <c r="E29" s="1"/>
      <c r="F29" s="1"/>
      <c r="G29" s="124" t="str">
        <f>IF(I27&lt;100000,"下限10万円に達していません！ ","")</f>
        <v/>
      </c>
      <c r="H29" s="124"/>
      <c r="I29" s="124"/>
    </row>
    <row r="30" spans="1:11" s="6" customFormat="1" ht="15" customHeight="1" x14ac:dyDescent="0.15">
      <c r="A30" s="99" t="s">
        <v>5</v>
      </c>
      <c r="B30" s="99"/>
      <c r="C30" s="99"/>
      <c r="D30" s="99"/>
      <c r="E30" s="99"/>
      <c r="F30" s="99"/>
      <c r="G30" s="99"/>
      <c r="H30" s="99"/>
      <c r="I30" s="11"/>
    </row>
    <row r="31" spans="1:11" s="6" customFormat="1" ht="15" customHeight="1" x14ac:dyDescent="0.15">
      <c r="A31" s="18" t="s">
        <v>29</v>
      </c>
      <c r="B31" s="18"/>
      <c r="C31" s="18"/>
      <c r="D31" s="18"/>
      <c r="E31" s="18"/>
      <c r="F31" s="18"/>
      <c r="G31" s="18"/>
      <c r="H31" s="18"/>
      <c r="I31" s="11"/>
    </row>
    <row r="32" spans="1:11" s="6" customFormat="1" ht="15" customHeight="1" x14ac:dyDescent="0.15">
      <c r="A32" s="100" t="s">
        <v>30</v>
      </c>
      <c r="B32" s="100"/>
      <c r="C32" s="100"/>
      <c r="D32" s="100"/>
      <c r="E32" s="100"/>
      <c r="F32" s="100"/>
      <c r="G32" s="100"/>
      <c r="H32" s="100"/>
      <c r="I32" s="11"/>
    </row>
    <row r="33" spans="1:9" s="6" customFormat="1" ht="12.95" customHeight="1" x14ac:dyDescent="0.15">
      <c r="A33" s="19"/>
      <c r="B33" s="19"/>
      <c r="C33" s="19"/>
      <c r="D33" s="19"/>
      <c r="E33" s="19"/>
      <c r="F33" s="19"/>
      <c r="G33" s="19"/>
      <c r="H33" s="19"/>
      <c r="I33" s="11"/>
    </row>
    <row r="34" spans="1:9" s="6" customFormat="1" ht="22.15" customHeight="1" x14ac:dyDescent="0.15">
      <c r="D34" s="11"/>
      <c r="E34" s="11"/>
      <c r="F34" s="11"/>
      <c r="G34" s="11"/>
      <c r="H34" s="11"/>
      <c r="I34" s="11"/>
    </row>
    <row r="35" spans="1:9" s="6" customFormat="1" ht="22.15" customHeight="1" x14ac:dyDescent="0.15">
      <c r="A35" s="1" t="s">
        <v>11</v>
      </c>
      <c r="B35" s="1"/>
      <c r="C35" s="9"/>
      <c r="D35" s="9"/>
      <c r="E35" s="1"/>
      <c r="F35" s="1"/>
      <c r="G35" s="1"/>
      <c r="H35" s="10"/>
      <c r="I35" s="17" t="s">
        <v>2</v>
      </c>
    </row>
    <row r="36" spans="1:9" s="6" customFormat="1" ht="39.950000000000003" customHeight="1" x14ac:dyDescent="0.15">
      <c r="A36" s="83" t="s">
        <v>8</v>
      </c>
      <c r="B36" s="83"/>
      <c r="C36" s="83"/>
      <c r="D36" s="83"/>
      <c r="E36" s="83" t="s">
        <v>14</v>
      </c>
      <c r="F36" s="83"/>
      <c r="G36" s="83"/>
      <c r="H36" s="83" t="s">
        <v>6</v>
      </c>
      <c r="I36" s="83"/>
    </row>
    <row r="37" spans="1:9" s="6" customFormat="1" ht="39.950000000000003" customHeight="1" x14ac:dyDescent="0.15">
      <c r="A37" s="83" t="s">
        <v>9</v>
      </c>
      <c r="B37" s="83"/>
      <c r="C37" s="83"/>
      <c r="D37" s="83"/>
      <c r="E37" s="144"/>
      <c r="F37" s="144"/>
      <c r="G37" s="144"/>
      <c r="H37" s="115"/>
      <c r="I37" s="115"/>
    </row>
    <row r="38" spans="1:9" s="6" customFormat="1" ht="39.950000000000003" customHeight="1" x14ac:dyDescent="0.15">
      <c r="A38" s="83" t="s">
        <v>12</v>
      </c>
      <c r="B38" s="83"/>
      <c r="C38" s="83"/>
      <c r="D38" s="83"/>
      <c r="E38" s="144"/>
      <c r="F38" s="144"/>
      <c r="G38" s="144"/>
      <c r="H38" s="115"/>
      <c r="I38" s="115"/>
    </row>
    <row r="39" spans="1:9" s="6" customFormat="1" ht="39.950000000000003" customHeight="1" thickBot="1" x14ac:dyDescent="0.2">
      <c r="A39" s="108" t="s">
        <v>52</v>
      </c>
      <c r="B39" s="108"/>
      <c r="C39" s="108"/>
      <c r="D39" s="108"/>
      <c r="E39" s="145"/>
      <c r="F39" s="145"/>
      <c r="G39" s="145"/>
      <c r="H39" s="116"/>
      <c r="I39" s="116"/>
    </row>
    <row r="40" spans="1:9" s="6" customFormat="1" ht="39.950000000000003" customHeight="1" thickTop="1" x14ac:dyDescent="0.15">
      <c r="A40" s="111" t="s">
        <v>4</v>
      </c>
      <c r="B40" s="111"/>
      <c r="C40" s="111"/>
      <c r="D40" s="111"/>
      <c r="E40" s="143">
        <f>SUM(E37:G39)</f>
        <v>0</v>
      </c>
      <c r="F40" s="143"/>
      <c r="G40" s="143"/>
      <c r="H40" s="117"/>
      <c r="I40" s="117"/>
    </row>
  </sheetData>
  <mergeCells count="40">
    <mergeCell ref="A21:A23"/>
    <mergeCell ref="A24:A26"/>
    <mergeCell ref="A5:B5"/>
    <mergeCell ref="A9:A11"/>
    <mergeCell ref="A12:A14"/>
    <mergeCell ref="A15:A17"/>
    <mergeCell ref="A18:A20"/>
    <mergeCell ref="H1:I1"/>
    <mergeCell ref="A3:I3"/>
    <mergeCell ref="H6:I6"/>
    <mergeCell ref="A7:A8"/>
    <mergeCell ref="C7:C8"/>
    <mergeCell ref="D7:E7"/>
    <mergeCell ref="F7:F8"/>
    <mergeCell ref="G7:G8"/>
    <mergeCell ref="H7:H8"/>
    <mergeCell ref="I7:I8"/>
    <mergeCell ref="B7:B8"/>
    <mergeCell ref="H2:I2"/>
    <mergeCell ref="A36:D36"/>
    <mergeCell ref="E36:G36"/>
    <mergeCell ref="H36:I36"/>
    <mergeCell ref="G28:I28"/>
    <mergeCell ref="G29:I29"/>
    <mergeCell ref="I9:I26"/>
    <mergeCell ref="A40:D40"/>
    <mergeCell ref="E40:G40"/>
    <mergeCell ref="H40:I40"/>
    <mergeCell ref="A38:D38"/>
    <mergeCell ref="E38:G38"/>
    <mergeCell ref="H38:I38"/>
    <mergeCell ref="A39:D39"/>
    <mergeCell ref="E39:G39"/>
    <mergeCell ref="H39:I39"/>
    <mergeCell ref="A37:D37"/>
    <mergeCell ref="E37:G37"/>
    <mergeCell ref="H37:I37"/>
    <mergeCell ref="A27:C27"/>
    <mergeCell ref="A30:H30"/>
    <mergeCell ref="A32:H32"/>
  </mergeCells>
  <phoneticPr fontId="3"/>
  <dataValidations count="3">
    <dataValidation imeMode="halfAlpha" allowBlank="1" showInputMessage="1" showErrorMessage="1" sqref="F1:F2 D1:D2 F41:F65517 F34 D34 D41:D65517 D6:D27 F6:F27" xr:uid="{00000000-0002-0000-0200-000000000000}"/>
    <dataValidation imeMode="hiragana" allowBlank="1" showInputMessage="1" showErrorMessage="1" sqref="E1:E2 C1:C2 C41:C65517 C34 E34 E41:E65517 E6:E27 C6:C26" xr:uid="{00000000-0002-0000-0200-000001000000}"/>
    <dataValidation type="list" allowBlank="1" showInputMessage="1" showErrorMessage="1" sqref="B9:B26" xr:uid="{00000000-0002-0000-0200-000002000000}">
      <formula1>"①人材育成・確保,②働き方改革・職場環境整備,③販路開拓"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設備導入型</vt:lpstr>
      <vt:lpstr>中小</vt:lpstr>
      <vt:lpstr>小規模</vt:lpstr>
      <vt:lpstr>小規模!Print_Area</vt:lpstr>
      <vt:lpstr>設備導入型!Print_Area</vt:lpstr>
      <vt:lpstr>中小!Print_Area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kyo-yama</dc:creator>
  <cp:lastModifiedBy>ogawa</cp:lastModifiedBy>
  <cp:lastPrinted>2020-08-06T23:53:33Z</cp:lastPrinted>
  <dcterms:created xsi:type="dcterms:W3CDTF">2010-05-10T07:46:14Z</dcterms:created>
  <dcterms:modified xsi:type="dcterms:W3CDTF">2020-08-07T05:06:31Z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2018-03-23T02:41:56Z</vt:filetime>
  </property>
</Properties>
</file>