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\\Optics03\技術支援\Ｒ２年事業\１．事業\90　デジタル化推進による生産性向上事業\1_計画認定・補助金\1_計画認定\★HP掲載用\"/>
    </mc:Choice>
  </mc:AlternateContent>
  <xr:revisionPtr revIDLastSave="0" documentId="13_ncr:1_{603CF749-4634-43D9-BF1A-670AA5FE9738}" xr6:coauthVersionLast="46" xr6:coauthVersionMax="46" xr10:uidLastSave="{00000000-0000-0000-0000-000000000000}"/>
  <bookViews>
    <workbookView xWindow="1530" yWindow="315" windowWidth="18630" windowHeight="15105" xr2:uid="{00000000-000D-0000-FFFF-FFFF00000000}"/>
  </bookViews>
  <sheets>
    <sheet name="経費積算明細書" sheetId="12" r:id="rId1"/>
    <sheet name="中小" sheetId="9" state="hidden" r:id="rId2"/>
    <sheet name="小規模" sheetId="11" state="hidden" r:id="rId3"/>
  </sheets>
  <definedNames>
    <definedName name="_xlnm.Print_Area" localSheetId="0">経費積算明細書!$A$1:$I$33</definedName>
    <definedName name="_xlnm.Print_Area" localSheetId="2">小規模!$A$1:$I$40</definedName>
    <definedName name="_xlnm.Print_Area" localSheetId="1">中小!$A$1:$I$39</definedName>
  </definedNames>
  <calcPr calcId="181029"/>
</workbook>
</file>

<file path=xl/calcChain.xml><?xml version="1.0" encoding="utf-8"?>
<calcChain xmlns="http://schemas.openxmlformats.org/spreadsheetml/2006/main">
  <c r="H25" i="12" l="1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H9" i="12"/>
  <c r="G9" i="12"/>
  <c r="G12" i="12" l="1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 l="1"/>
  <c r="H14" i="12"/>
  <c r="J26" i="12"/>
  <c r="I26" i="12" l="1"/>
  <c r="E27" i="12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E40" i="1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l="1"/>
  <c r="H27" i="11" s="1"/>
  <c r="J27" i="11" s="1"/>
  <c r="G27" i="9" l="1"/>
  <c r="H27" i="9"/>
  <c r="J27" i="9" s="1"/>
  <c r="G27" i="11"/>
  <c r="I27" i="11"/>
  <c r="G29" i="11" s="1"/>
  <c r="I27" i="9" l="1"/>
  <c r="G29" i="9" s="1"/>
  <c r="G28" i="11" l="1"/>
  <c r="G28" i="9" l="1"/>
  <c r="F9" i="12"/>
  <c r="F17" i="12"/>
  <c r="J28" i="12" s="1"/>
  <c r="E28" i="12" s="1"/>
  <c r="F22" i="12"/>
  <c r="F23" i="12"/>
  <c r="F15" i="12"/>
  <c r="F21" i="12"/>
  <c r="F16" i="12"/>
  <c r="F18" i="12"/>
  <c r="F14" i="12"/>
  <c r="F25" i="12"/>
  <c r="F13" i="12"/>
  <c r="F20" i="12"/>
  <c r="F19" i="12"/>
  <c r="F24" i="12"/>
  <c r="F12" i="12"/>
  <c r="F26" i="12" s="1"/>
</calcChain>
</file>

<file path=xl/sharedStrings.xml><?xml version="1.0" encoding="utf-8"?>
<sst xmlns="http://schemas.openxmlformats.org/spreadsheetml/2006/main" count="137" uniqueCount="69">
  <si>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</si>
  <si>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</si>
  <si>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</si>
  <si>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</si>
  <si>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</si>
  <si>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</si>
  <si>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</si>
  <si>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</si>
  <si>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</si>
  <si>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</si>
  <si>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</si>
  <si>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</si>
  <si>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</si>
  <si>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</si>
  <si>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</si>
  <si>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</si>
  <si>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</si>
  <si>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</si>
  <si>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</si>
  <si>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</si>
  <si>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</si>
  <si>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受講料</t>
    <rPh sb="0" eb="3">
      <t>ジュコウリョウ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</si>
  <si>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</si>
  <si>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委託料</t>
    <rPh sb="0" eb="2">
      <t>イタク</t>
    </rPh>
    <rPh sb="2" eb="3">
      <t>リョウ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</si>
  <si>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</si>
  <si>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</si>
  <si>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</si>
  <si>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講師謝金</t>
    <rPh sb="0" eb="2">
      <t>コウシ</t>
    </rPh>
    <rPh sb="2" eb="4">
      <t>シャキン</t>
    </rPh>
    <phoneticPr fontId="3"/>
  </si>
  <si>
    <t>回</t>
    <rPh sb="0" eb="1">
      <t>カイ</t>
    </rPh>
    <phoneticPr fontId="3"/>
  </si>
  <si>
    <t>２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</si>
  <si>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３　補助金下限額は１０万円とする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</si>
  <si>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</si>
  <si>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</si>
  <si>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</si>
  <si>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回</t>
    <rPh sb="0" eb="1">
      <t>カイ</t>
    </rPh>
    <phoneticPr fontId="3"/>
  </si>
  <si>
    <t>機器等購入費</t>
    <rPh sb="0" eb="2">
      <t>キキ</t>
    </rPh>
    <rPh sb="2" eb="3">
      <t>ナド</t>
    </rPh>
    <rPh sb="3" eb="6">
      <t>コウニュウヒ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</si>
  <si>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</si>
  <si>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r>
      <rPr>
        <sz val="14"/>
        <rFont val="ＭＳ 明朝"/>
        <family val="1"/>
        <charset val="128"/>
      </rPr>
      <t>謝　金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（講師・専門家）</t>
    </r>
    <rPh sb="0" eb="1">
      <t>シャ</t>
    </rPh>
    <rPh sb="2" eb="3">
      <t>キム</t>
    </rPh>
    <rPh sb="5" eb="7">
      <t>コウシ</t>
    </rPh>
    <rPh sb="8" eb="11">
      <t>センモンカ</t>
    </rPh>
    <phoneticPr fontId="3"/>
  </si>
  <si>
    <r>
      <rPr>
        <sz val="14"/>
        <rFont val="ＭＳ 明朝"/>
        <family val="1"/>
        <charset val="128"/>
      </rPr>
      <t>賃借料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（出店料・使用料含む）</t>
    </r>
    <rPh sb="0" eb="3">
      <t>チンシャクリョウ</t>
    </rPh>
    <rPh sb="5" eb="7">
      <t>シュッテン</t>
    </rPh>
    <rPh sb="7" eb="8">
      <t>リョウ</t>
    </rPh>
    <rPh sb="9" eb="12">
      <t>シヨウリョウ</t>
    </rPh>
    <rPh sb="12" eb="13">
      <t>フク</t>
    </rPh>
    <phoneticPr fontId="3"/>
  </si>
  <si>
    <r>
      <rPr>
        <sz val="14"/>
        <rFont val="ＭＳ 明朝"/>
        <family val="1"/>
        <charset val="128"/>
      </rPr>
      <t>広告宣伝費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（情報掲載料含む）</t>
    </r>
    <rPh sb="0" eb="2">
      <t>コウコク</t>
    </rPh>
    <rPh sb="2" eb="5">
      <t>センデンヒ</t>
    </rPh>
    <rPh sb="7" eb="11">
      <t>ジョウホウケイサイ</t>
    </rPh>
    <rPh sb="11" eb="12">
      <t>リョウ</t>
    </rPh>
    <rPh sb="12" eb="13">
      <t>フク</t>
    </rPh>
    <phoneticPr fontId="3"/>
  </si>
  <si>
    <t>セミナー受講料</t>
    <rPh sb="4" eb="6">
      <t>ジュコウ</t>
    </rPh>
    <rPh sb="6" eb="7">
      <t>リョウ</t>
    </rPh>
    <phoneticPr fontId="3"/>
  </si>
  <si>
    <t>パソコン</t>
    <phoneticPr fontId="3"/>
  </si>
  <si>
    <t>NAS</t>
    <phoneticPr fontId="3"/>
  </si>
  <si>
    <t>台</t>
    <rPh sb="0" eb="1">
      <t>ダイ</t>
    </rPh>
    <phoneticPr fontId="3"/>
  </si>
  <si>
    <t>雑誌広告</t>
    <rPh sb="0" eb="2">
      <t>ザッシ</t>
    </rPh>
    <rPh sb="2" eb="4">
      <t>コウコク</t>
    </rPh>
    <phoneticPr fontId="3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</si>
  <si>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>
      <rPr>
        <sz val="12"/>
        <rFont val="ＭＳ 明朝"/>
        <family val="1"/>
        <charset val="128"/>
      </rPr>
      <t xml:space="preserve">
(d)</t>
    </r>
    <rPh sb="8" eb="11">
      <t>ショウヒゼイ</t>
    </rPh>
    <rPh sb="11" eb="12">
      <t>ヌ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</si>
  <si>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</si>
  <si>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</si>
  <si>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>①人材育成・確保</t>
  </si>
  <si>
    <t>②働き方改革・職場環境整備</t>
  </si>
  <si>
    <t>③販路開拓</t>
  </si>
  <si>
    <t>（様式３）</t>
    <rPh sb="1" eb="3">
      <t>ヨウシキ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</si>
  <si>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</si>
  <si>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システム構築費</t>
    <rPh sb="4" eb="6">
      <t>コウチク</t>
    </rPh>
    <rPh sb="6" eb="7">
      <t>ヒ</t>
    </rPh>
    <phoneticPr fontId="3"/>
  </si>
  <si>
    <t>（注）</t>
    <phoneticPr fontId="3"/>
  </si>
  <si>
    <t>※ 色のついたセルのみ入力してください（行は適宜挿入してご記入ください）</t>
    <rPh sb="2" eb="3">
      <t>イロ</t>
    </rPh>
    <rPh sb="11" eb="13">
      <t>ニュウリョク</t>
    </rPh>
    <rPh sb="20" eb="21">
      <t>ギョウ</t>
    </rPh>
    <rPh sb="22" eb="24">
      <t>テキギ</t>
    </rPh>
    <rPh sb="24" eb="26">
      <t>ソウニュウ</t>
    </rPh>
    <rPh sb="29" eb="31">
      <t>キニュウ</t>
    </rPh>
    <phoneticPr fontId="3"/>
  </si>
  <si>
    <t>設備等購入費</t>
    <rPh sb="0" eb="2">
      <t>セツビ</t>
    </rPh>
    <rPh sb="2" eb="3">
      <t>トウ</t>
    </rPh>
    <rPh sb="3" eb="5">
      <t>コウニュウ</t>
    </rPh>
    <rPh sb="5" eb="6">
      <t>ヒ</t>
    </rPh>
    <phoneticPr fontId="3"/>
  </si>
  <si>
    <t>クラウドサービス利用費</t>
    <rPh sb="8" eb="10">
      <t>リヨウ</t>
    </rPh>
    <rPh sb="10" eb="11">
      <t>ヒ</t>
    </rPh>
    <phoneticPr fontId="3"/>
  </si>
  <si>
    <t>技術指導費　★</t>
    <rPh sb="0" eb="2">
      <t>ギジュツ</t>
    </rPh>
    <rPh sb="2" eb="4">
      <t>シドウ</t>
    </rPh>
    <rPh sb="4" eb="5">
      <t>ヒ</t>
    </rPh>
    <phoneticPr fontId="3"/>
  </si>
  <si>
    <t>外注委託費　★</t>
    <rPh sb="0" eb="2">
      <t>ガイチュウ</t>
    </rPh>
    <rPh sb="2" eb="4">
      <t>イタク</t>
    </rPh>
    <rPh sb="4" eb="5">
      <t>ヒ</t>
    </rPh>
    <phoneticPr fontId="3"/>
  </si>
  <si>
    <t>２　★を申請する場合、その合計が、補助対象経費全体の50％以内とすること</t>
    <rPh sb="4" eb="6">
      <t>シンセイ</t>
    </rPh>
    <rPh sb="8" eb="10">
      <t>バアイ</t>
    </rPh>
    <rPh sb="13" eb="15">
      <t>ゴウケイ</t>
    </rPh>
    <rPh sb="17" eb="19">
      <t>ホジョ</t>
    </rPh>
    <rPh sb="19" eb="21">
      <t>タイショウ</t>
    </rPh>
    <rPh sb="21" eb="23">
      <t>ケイヒ</t>
    </rPh>
    <rPh sb="23" eb="25">
      <t>ゼンタイ</t>
    </rPh>
    <rPh sb="29" eb="31">
      <t>イナイ</t>
    </rPh>
    <phoneticPr fontId="3"/>
  </si>
  <si>
    <t>（単位：円）</t>
    <phoneticPr fontId="3"/>
  </si>
  <si>
    <r>
      <rPr>
        <sz val="14"/>
        <color indexed="8"/>
        <rFont val="ＭＳ 明朝"/>
        <family val="1"/>
        <charset val="128"/>
      </rPr>
      <t>数量</t>
    </r>
    <r>
      <rPr>
        <sz val="8"/>
        <color indexed="8"/>
        <rFont val="ＭＳ 明朝"/>
        <family val="1"/>
        <charset val="128"/>
      </rPr>
      <t>（ａ）</t>
    </r>
    <phoneticPr fontId="3"/>
  </si>
  <si>
    <r>
      <rPr>
        <sz val="14"/>
        <color indexed="8"/>
        <rFont val="ＭＳ 明朝"/>
        <family val="1"/>
        <charset val="128"/>
      </rPr>
      <t>消費税</t>
    </r>
    <r>
      <rPr>
        <sz val="12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（ｅ）</t>
    </r>
    <rPh sb="0" eb="3">
      <t>ショウヒゼイ</t>
    </rPh>
    <phoneticPr fontId="3"/>
  </si>
  <si>
    <r>
      <rPr>
        <sz val="14"/>
        <rFont val="ＭＳ 明朝"/>
        <family val="1"/>
        <charset val="128"/>
      </rPr>
      <t>補助金交付
申請額</t>
    </r>
    <r>
      <rPr>
        <sz val="12"/>
        <rFont val="ＭＳ 明朝"/>
        <family val="1"/>
        <charset val="128"/>
      </rPr>
      <t xml:space="preserve">
（1/2以内）
</t>
    </r>
    <r>
      <rPr>
        <sz val="9"/>
        <rFont val="ＭＳ 明朝"/>
        <family val="1"/>
        <charset val="128"/>
      </rPr>
      <t>（ｆ）</t>
    </r>
    <rPh sb="3" eb="5">
      <t>コウフ</t>
    </rPh>
    <rPh sb="14" eb="16">
      <t>イナイ</t>
    </rPh>
    <phoneticPr fontId="3"/>
  </si>
  <si>
    <r>
      <rPr>
        <sz val="14"/>
        <color indexed="8"/>
        <rFont val="ＭＳ 明朝"/>
        <family val="1"/>
        <charset val="128"/>
      </rPr>
      <t xml:space="preserve">単　価
</t>
    </r>
    <r>
      <rPr>
        <b/>
        <u/>
        <sz val="14"/>
        <color indexed="8"/>
        <rFont val="ＭＳ 明朝"/>
        <family val="1"/>
        <charset val="128"/>
      </rPr>
      <t>（税抜）</t>
    </r>
    <r>
      <rPr>
        <sz val="12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（ｂ）</t>
    </r>
    <rPh sb="5" eb="7">
      <t>ゼイヌキ</t>
    </rPh>
    <phoneticPr fontId="3"/>
  </si>
  <si>
    <r>
      <rPr>
        <sz val="14"/>
        <rFont val="ＭＳ 明朝"/>
        <family val="1"/>
        <charset val="128"/>
      </rPr>
      <t>補助事業に
要する経費
（税込）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（ｃ）
＝（ｄ）＋（ｅ）</t>
    </r>
    <rPh sb="13" eb="15">
      <t>ゼイコミ</t>
    </rPh>
    <rPh sb="14" eb="15">
      <t>コ</t>
    </rPh>
    <phoneticPr fontId="3"/>
  </si>
  <si>
    <r>
      <rPr>
        <sz val="14"/>
        <rFont val="ＭＳ 明朝"/>
        <family val="1"/>
        <charset val="128"/>
      </rPr>
      <t>補助対象経費
（税抜）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（ｄ）
＝（ａ）×（ｂ）</t>
    </r>
    <phoneticPr fontId="3"/>
  </si>
  <si>
    <t>補助金経費明細書</t>
    <rPh sb="0" eb="2">
      <t>ホジョ</t>
    </rPh>
    <rPh sb="2" eb="3">
      <t>キン</t>
    </rPh>
    <rPh sb="3" eb="5">
      <t>ケイヒ</t>
    </rPh>
    <rPh sb="5" eb="8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</si>
</sst>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left" vertical="center" wrapText="1"/>
    </xf>
    <xf numFmtId="38" fontId="11" fillId="2" borderId="13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14" xfId="4" applyFont="1" applyFill="1" applyBorder="1" applyAlignment="1">
      <alignment horizontal="left" vertical="center" wrapText="1"/>
    </xf>
    <xf numFmtId="38" fontId="11" fillId="2" borderId="14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2" borderId="15" xfId="4" applyFont="1" applyFill="1" applyBorder="1" applyAlignment="1">
      <alignment horizontal="left" vertical="center" wrapText="1"/>
    </xf>
    <xf numFmtId="38" fontId="11" fillId="2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5" xfId="4" applyFont="1" applyFill="1" applyBorder="1" applyAlignment="1" applyProtection="1">
      <alignment horizontal="left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5" xfId="4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8" xfId="4" applyFont="1" applyFill="1" applyBorder="1" applyAlignment="1">
      <alignment horizontal="center" vertical="center" shrinkToFit="1"/>
    </xf>
    <xf numFmtId="0" fontId="6" fillId="2" borderId="18" xfId="4" applyFont="1" applyFill="1" applyBorder="1" applyAlignment="1">
      <alignment horizontal="left" vertical="center" wrapTex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shrinkToFit="1"/>
    </xf>
    <xf numFmtId="0" fontId="6" fillId="2" borderId="14" xfId="4" applyFont="1" applyFill="1" applyBorder="1" applyAlignment="1">
      <alignment horizontal="left" vertical="center" shrinkToFit="1"/>
    </xf>
    <xf numFmtId="0" fontId="6" fillId="2" borderId="15" xfId="4" applyFont="1" applyFill="1" applyBorder="1" applyAlignment="1">
      <alignment horizontal="left" vertical="center" shrinkToFit="1"/>
    </xf>
    <xf numFmtId="0" fontId="6" fillId="2" borderId="18" xfId="4" applyFont="1" applyFill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17" fillId="0" borderId="0" xfId="1" applyFont="1" applyFill="1" applyAlignment="1">
      <alignment vertical="center" shrinkToFit="1"/>
    </xf>
    <xf numFmtId="38" fontId="9" fillId="0" borderId="0" xfId="1" applyFont="1" applyFill="1" applyAlignment="1">
      <alignment vertical="center"/>
    </xf>
    <xf numFmtId="0" fontId="6" fillId="0" borderId="7" xfId="4" applyFont="1" applyFill="1" applyBorder="1" applyAlignment="1">
      <alignment vertical="center"/>
    </xf>
    <xf numFmtId="0" fontId="21" fillId="0" borderId="0" xfId="2" applyFont="1" applyAlignment="1">
      <alignment horizontal="left" vertical="center"/>
    </xf>
    <xf numFmtId="38" fontId="22" fillId="0" borderId="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center" vertical="center" shrinkToFit="1"/>
    </xf>
    <xf numFmtId="38" fontId="22" fillId="2" borderId="13" xfId="1" applyFont="1" applyFill="1" applyBorder="1" applyAlignment="1">
      <alignment horizontal="center" vertical="center" wrapText="1"/>
    </xf>
    <xf numFmtId="38" fontId="22" fillId="2" borderId="14" xfId="1" applyFont="1" applyFill="1" applyBorder="1" applyAlignment="1">
      <alignment horizontal="center" vertical="center" wrapText="1"/>
    </xf>
    <xf numFmtId="38" fontId="22" fillId="2" borderId="15" xfId="1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right" vertical="center"/>
    </xf>
    <xf numFmtId="0" fontId="22" fillId="2" borderId="13" xfId="4" applyFont="1" applyFill="1" applyBorder="1" applyAlignment="1">
      <alignment horizontal="left" vertical="center" shrinkToFit="1"/>
    </xf>
    <xf numFmtId="0" fontId="22" fillId="2" borderId="14" xfId="4" applyFont="1" applyFill="1" applyBorder="1" applyAlignment="1">
      <alignment horizontal="left" vertical="center" shrinkToFit="1"/>
    </xf>
    <xf numFmtId="0" fontId="22" fillId="2" borderId="15" xfId="4" applyFont="1" applyFill="1" applyBorder="1" applyAlignment="1">
      <alignment horizontal="left" vertical="center" shrinkToFit="1"/>
    </xf>
    <xf numFmtId="38" fontId="22" fillId="2" borderId="13" xfId="1" applyFont="1" applyFill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right" vertical="center" shrinkToFit="1"/>
    </xf>
    <xf numFmtId="176" fontId="8" fillId="0" borderId="13" xfId="1" applyNumberFormat="1" applyFont="1" applyFill="1" applyBorder="1" applyAlignment="1" applyProtection="1">
      <alignment horizontal="right" vertical="center" shrinkToFit="1"/>
    </xf>
    <xf numFmtId="38" fontId="22" fillId="3" borderId="13" xfId="1" applyFont="1" applyFill="1" applyBorder="1" applyAlignment="1">
      <alignment horizontal="center" vertical="center" shrinkToFit="1"/>
    </xf>
    <xf numFmtId="38" fontId="22" fillId="2" borderId="14" xfId="1" applyFont="1" applyFill="1" applyBorder="1" applyAlignment="1">
      <alignment horizontal="center" vertical="center" shrinkToFit="1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4" xfId="1" applyNumberFormat="1" applyFont="1" applyFill="1" applyBorder="1" applyAlignment="1" applyProtection="1">
      <alignment horizontal="right" vertical="center" shrinkToFit="1"/>
    </xf>
    <xf numFmtId="38" fontId="22" fillId="3" borderId="14" xfId="1" applyFont="1" applyFill="1" applyBorder="1" applyAlignment="1">
      <alignment horizontal="center" vertical="center" shrinkToFit="1"/>
    </xf>
    <xf numFmtId="38" fontId="22" fillId="2" borderId="15" xfId="1" applyFont="1" applyFill="1" applyBorder="1" applyAlignment="1">
      <alignment horizontal="center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 applyProtection="1">
      <alignment horizontal="right" vertical="center" shrinkToFit="1"/>
    </xf>
    <xf numFmtId="38" fontId="22" fillId="3" borderId="15" xfId="1" applyFont="1" applyFill="1" applyBorder="1" applyAlignment="1">
      <alignment horizontal="center" vertical="center" shrinkToFit="1"/>
    </xf>
    <xf numFmtId="176" fontId="8" fillId="0" borderId="21" xfId="1" applyNumberFormat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176" fontId="15" fillId="0" borderId="1" xfId="1" applyNumberFormat="1" applyFont="1" applyFill="1" applyBorder="1" applyAlignment="1">
      <alignment vertical="center" shrinkToFit="1"/>
    </xf>
    <xf numFmtId="0" fontId="8" fillId="0" borderId="16" xfId="4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0" borderId="8" xfId="2" applyFont="1" applyBorder="1" applyAlignment="1">
      <alignment vertical="center"/>
    </xf>
    <xf numFmtId="0" fontId="23" fillId="0" borderId="8" xfId="2" applyFont="1" applyBorder="1" applyAlignment="1">
      <alignment vertical="center" wrapText="1"/>
    </xf>
    <xf numFmtId="0" fontId="23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 wrapText="1"/>
    </xf>
    <xf numFmtId="176" fontId="8" fillId="0" borderId="0" xfId="4" applyNumberFormat="1" applyFont="1" applyFill="1" applyAlignment="1">
      <alignment vertical="center"/>
    </xf>
    <xf numFmtId="0" fontId="23" fillId="0" borderId="0" xfId="2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38" fontId="8" fillId="0" borderId="0" xfId="5" applyFont="1" applyFill="1" applyAlignment="1">
      <alignment horizontal="center" vertical="center"/>
    </xf>
    <xf numFmtId="0" fontId="22" fillId="2" borderId="25" xfId="4" applyFont="1" applyFill="1" applyBorder="1" applyAlignment="1">
      <alignment horizontal="left" vertical="center" shrinkToFit="1"/>
    </xf>
    <xf numFmtId="38" fontId="22" fillId="2" borderId="25" xfId="1" applyFont="1" applyFill="1" applyBorder="1" applyAlignment="1">
      <alignment horizontal="center" vertical="center" wrapText="1"/>
    </xf>
    <xf numFmtId="38" fontId="22" fillId="2" borderId="25" xfId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right" vertical="center" shrinkToFit="1"/>
    </xf>
    <xf numFmtId="176" fontId="8" fillId="0" borderId="25" xfId="1" applyNumberFormat="1" applyFont="1" applyFill="1" applyBorder="1" applyAlignment="1" applyProtection="1">
      <alignment horizontal="right" vertical="center" shrinkToFit="1"/>
    </xf>
    <xf numFmtId="38" fontId="22" fillId="3" borderId="25" xfId="1" applyFont="1" applyFill="1" applyBorder="1" applyAlignment="1">
      <alignment horizontal="center" vertical="center" shrinkToFit="1"/>
    </xf>
    <xf numFmtId="0" fontId="8" fillId="0" borderId="7" xfId="4" applyFont="1" applyFill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horizontal="center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0" fontId="22" fillId="0" borderId="2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9" xfId="4" applyFont="1" applyFill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 vertical="center" shrinkToFit="1"/>
    </xf>
    <xf numFmtId="0" fontId="6" fillId="0" borderId="6" xfId="2" applyFont="1" applyBorder="1" applyAlignment="1">
      <alignment horizontal="center" vertical="center" wrapText="1"/>
    </xf>
    <xf numFmtId="38" fontId="6" fillId="2" borderId="1" xfId="5" applyFont="1" applyFill="1" applyBorder="1" applyAlignment="1">
      <alignment horizontal="center" vertical="center" wrapText="1"/>
    </xf>
    <xf numFmtId="38" fontId="6" fillId="2" borderId="2" xfId="5" applyFont="1" applyFill="1" applyBorder="1" applyAlignment="1">
      <alignment horizontal="center" vertical="center" wrapText="1"/>
    </xf>
    <xf numFmtId="38" fontId="6" fillId="2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right" vertical="center" wrapText="1"/>
    </xf>
    <xf numFmtId="177" fontId="6" fillId="2" borderId="1" xfId="2" applyNumberFormat="1" applyFont="1" applyFill="1" applyBorder="1" applyAlignment="1">
      <alignment horizontal="right" vertical="center" wrapText="1"/>
    </xf>
    <xf numFmtId="177" fontId="6" fillId="2" borderId="2" xfId="2" applyNumberFormat="1" applyFont="1" applyFill="1" applyBorder="1" applyAlignment="1">
      <alignment horizontal="righ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C610-3CEC-4C05-9959-AE9075DC94EF}">
  <sheetPr>
    <tabColor rgb="FF00B0F0"/>
    <pageSetUpPr fitToPage="1"/>
  </sheetPr>
  <dimension ref="A1:K33"/>
  <sheetViews>
    <sheetView showZeros="0" tabSelected="1" view="pageBreakPreview" topLeftCell="A10" zoomScale="60" zoomScaleNormal="60" workbookViewId="0">
      <selection activeCell="B35" sqref="B35"/>
    </sheetView>
  </sheetViews>
  <sheetFormatPr defaultColWidth="8.875" defaultRowHeight="22.15" customHeight="1" x14ac:dyDescent="0.15"/>
  <cols>
    <col min="1" max="1" width="21.625" style="4" customWidth="1"/>
    <col min="2" max="2" width="30.625" style="4" customWidth="1"/>
    <col min="3" max="4" width="5.625" style="7" customWidth="1"/>
    <col min="5" max="5" width="18.25" style="7" bestFit="1" customWidth="1"/>
    <col min="6" max="7" width="19.625" style="7" customWidth="1"/>
    <col min="8" max="8" width="11" style="7" customWidth="1"/>
    <col min="9" max="9" width="18.25" style="7" customWidth="1"/>
    <col min="10" max="10" width="16.375" style="4" bestFit="1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61"/>
      <c r="C1" s="3"/>
      <c r="D1" s="3"/>
      <c r="E1" s="64"/>
      <c r="F1" s="64"/>
      <c r="G1" s="64"/>
      <c r="H1" s="64"/>
      <c r="I1" s="64"/>
    </row>
    <row r="2" spans="1:10" s="2" customFormat="1" ht="23.1" customHeight="1" x14ac:dyDescent="0.15">
      <c r="C2" s="3"/>
      <c r="D2" s="3"/>
      <c r="E2" s="40"/>
      <c r="F2" s="40"/>
      <c r="G2" s="65"/>
      <c r="H2" s="40"/>
      <c r="I2" s="65"/>
    </row>
    <row r="3" spans="1:10" ht="31.5" customHeight="1" x14ac:dyDescent="0.15">
      <c r="A3" s="112" t="s">
        <v>68</v>
      </c>
      <c r="B3" s="112"/>
      <c r="C3" s="112"/>
      <c r="D3" s="112"/>
      <c r="E3" s="112"/>
      <c r="F3" s="112"/>
      <c r="G3" s="112"/>
      <c r="H3" s="112"/>
      <c r="I3" s="112"/>
    </row>
    <row r="4" spans="1:10" ht="30" customHeight="1" x14ac:dyDescent="0.15">
      <c r="A4" s="63"/>
      <c r="B4" s="63"/>
      <c r="C4" s="60"/>
      <c r="D4" s="60"/>
      <c r="E4" s="60"/>
      <c r="F4" s="60"/>
      <c r="G4" s="63"/>
      <c r="H4" s="62"/>
      <c r="I4" s="60"/>
    </row>
    <row r="5" spans="1:10" ht="20.25" customHeight="1" x14ac:dyDescent="0.15">
      <c r="A5" s="67" t="s">
        <v>55</v>
      </c>
      <c r="B5" s="63"/>
      <c r="C5" s="60"/>
      <c r="D5" s="60"/>
      <c r="E5" s="60"/>
      <c r="F5" s="60"/>
      <c r="G5" s="63"/>
      <c r="H5" s="62"/>
      <c r="I5" s="60"/>
    </row>
    <row r="6" spans="1:10" s="6" customFormat="1" ht="16.5" customHeight="1" x14ac:dyDescent="0.15">
      <c r="A6" s="4" t="s">
        <v>17</v>
      </c>
      <c r="C6" s="11"/>
      <c r="D6" s="11"/>
      <c r="E6" s="11"/>
      <c r="F6" s="11"/>
      <c r="G6" s="66"/>
      <c r="H6" s="11"/>
      <c r="I6" s="111" t="s">
        <v>61</v>
      </c>
    </row>
    <row r="7" spans="1:10" s="6" customFormat="1" ht="38.1" customHeight="1" x14ac:dyDescent="0.15">
      <c r="A7" s="113" t="s">
        <v>16</v>
      </c>
      <c r="B7" s="125" t="s">
        <v>1</v>
      </c>
      <c r="C7" s="115" t="s">
        <v>62</v>
      </c>
      <c r="D7" s="116"/>
      <c r="E7" s="117" t="s">
        <v>65</v>
      </c>
      <c r="F7" s="119" t="s">
        <v>66</v>
      </c>
      <c r="G7" s="119" t="s">
        <v>67</v>
      </c>
      <c r="H7" s="117" t="s">
        <v>63</v>
      </c>
      <c r="I7" s="119" t="s">
        <v>64</v>
      </c>
      <c r="J7" s="12"/>
    </row>
    <row r="8" spans="1:10" s="14" customFormat="1" ht="38.1" customHeight="1" x14ac:dyDescent="0.15">
      <c r="A8" s="114"/>
      <c r="B8" s="126"/>
      <c r="C8" s="68" t="s">
        <v>0</v>
      </c>
      <c r="D8" s="69" t="s">
        <v>3</v>
      </c>
      <c r="E8" s="118"/>
      <c r="F8" s="120"/>
      <c r="G8" s="120"/>
      <c r="H8" s="118"/>
      <c r="I8" s="120"/>
    </row>
    <row r="9" spans="1:10" s="14" customFormat="1" ht="39.950000000000003" customHeight="1" x14ac:dyDescent="0.15">
      <c r="A9" s="113" t="s">
        <v>56</v>
      </c>
      <c r="B9" s="75"/>
      <c r="C9" s="70"/>
      <c r="D9" s="70"/>
      <c r="E9" s="78"/>
      <c r="F9" s="79">
        <f>G9+H9</f>
        <v>0</v>
      </c>
      <c r="G9" s="80">
        <f>C9*E9</f>
        <v>0</v>
      </c>
      <c r="H9" s="81">
        <f>ROUNDDOWN(G9*0.1,0)</f>
        <v>0</v>
      </c>
      <c r="I9" s="122"/>
    </row>
    <row r="10" spans="1:10" s="14" customFormat="1" ht="39.950000000000003" customHeight="1" x14ac:dyDescent="0.15">
      <c r="A10" s="121"/>
      <c r="B10" s="105"/>
      <c r="C10" s="106"/>
      <c r="D10" s="106"/>
      <c r="E10" s="107"/>
      <c r="F10" s="108"/>
      <c r="G10" s="109"/>
      <c r="H10" s="110">
        <f t="shared" ref="H10:H25" si="0">ROUNDDOWN(G10*0.1,0)</f>
        <v>0</v>
      </c>
      <c r="I10" s="123"/>
    </row>
    <row r="11" spans="1:10" s="14" customFormat="1" ht="39.950000000000003" customHeight="1" x14ac:dyDescent="0.15">
      <c r="A11" s="121"/>
      <c r="B11" s="105"/>
      <c r="C11" s="106"/>
      <c r="D11" s="106"/>
      <c r="E11" s="107"/>
      <c r="F11" s="108"/>
      <c r="G11" s="109"/>
      <c r="H11" s="110">
        <f t="shared" si="0"/>
        <v>0</v>
      </c>
      <c r="I11" s="123"/>
    </row>
    <row r="12" spans="1:10" s="14" customFormat="1" ht="39.950000000000003" customHeight="1" x14ac:dyDescent="0.15">
      <c r="A12" s="121"/>
      <c r="B12" s="76"/>
      <c r="C12" s="71"/>
      <c r="D12" s="71"/>
      <c r="E12" s="82"/>
      <c r="F12" s="83">
        <f t="shared" ref="F12:F25" si="1">G12+H12</f>
        <v>0</v>
      </c>
      <c r="G12" s="84">
        <f t="shared" ref="G12:G25" si="2">C12*E12</f>
        <v>0</v>
      </c>
      <c r="H12" s="85">
        <f t="shared" si="0"/>
        <v>0</v>
      </c>
      <c r="I12" s="123"/>
    </row>
    <row r="13" spans="1:10" s="14" customFormat="1" ht="39.950000000000003" customHeight="1" x14ac:dyDescent="0.15">
      <c r="A13" s="114"/>
      <c r="B13" s="77"/>
      <c r="C13" s="72"/>
      <c r="D13" s="72"/>
      <c r="E13" s="86"/>
      <c r="F13" s="87">
        <f t="shared" si="1"/>
        <v>0</v>
      </c>
      <c r="G13" s="88">
        <f t="shared" si="2"/>
        <v>0</v>
      </c>
      <c r="H13" s="89">
        <f t="shared" si="0"/>
        <v>0</v>
      </c>
      <c r="I13" s="123"/>
    </row>
    <row r="14" spans="1:10" s="14" customFormat="1" ht="39.950000000000003" customHeight="1" x14ac:dyDescent="0.15">
      <c r="A14" s="127" t="s">
        <v>53</v>
      </c>
      <c r="B14" s="75"/>
      <c r="C14" s="70"/>
      <c r="D14" s="70"/>
      <c r="E14" s="78"/>
      <c r="F14" s="79">
        <f>G14+H14</f>
        <v>0</v>
      </c>
      <c r="G14" s="80">
        <f t="shared" si="2"/>
        <v>0</v>
      </c>
      <c r="H14" s="81">
        <f t="shared" si="0"/>
        <v>0</v>
      </c>
      <c r="I14" s="123"/>
    </row>
    <row r="15" spans="1:10" s="14" customFormat="1" ht="39.950000000000003" customHeight="1" x14ac:dyDescent="0.15">
      <c r="A15" s="128"/>
      <c r="B15" s="76"/>
      <c r="C15" s="71"/>
      <c r="D15" s="71"/>
      <c r="E15" s="82"/>
      <c r="F15" s="83">
        <f t="shared" si="1"/>
        <v>0</v>
      </c>
      <c r="G15" s="84">
        <f t="shared" si="2"/>
        <v>0</v>
      </c>
      <c r="H15" s="85">
        <f t="shared" si="0"/>
        <v>0</v>
      </c>
      <c r="I15" s="123"/>
    </row>
    <row r="16" spans="1:10" s="14" customFormat="1" ht="39.950000000000003" customHeight="1" x14ac:dyDescent="0.15">
      <c r="A16" s="129"/>
      <c r="B16" s="77"/>
      <c r="C16" s="72"/>
      <c r="D16" s="72"/>
      <c r="E16" s="86"/>
      <c r="F16" s="87">
        <f t="shared" si="1"/>
        <v>0</v>
      </c>
      <c r="G16" s="88">
        <f t="shared" si="2"/>
        <v>0</v>
      </c>
      <c r="H16" s="89">
        <f t="shared" si="0"/>
        <v>0</v>
      </c>
      <c r="I16" s="123"/>
    </row>
    <row r="17" spans="1:11" s="14" customFormat="1" ht="39.950000000000003" customHeight="1" x14ac:dyDescent="0.15">
      <c r="A17" s="113" t="s">
        <v>58</v>
      </c>
      <c r="B17" s="75"/>
      <c r="C17" s="70"/>
      <c r="D17" s="70"/>
      <c r="E17" s="78"/>
      <c r="F17" s="79">
        <f t="shared" si="1"/>
        <v>0</v>
      </c>
      <c r="G17" s="80">
        <f t="shared" si="2"/>
        <v>0</v>
      </c>
      <c r="H17" s="81">
        <f t="shared" si="0"/>
        <v>0</v>
      </c>
      <c r="I17" s="123"/>
    </row>
    <row r="18" spans="1:11" s="14" customFormat="1" ht="39.950000000000003" customHeight="1" x14ac:dyDescent="0.15">
      <c r="A18" s="121"/>
      <c r="B18" s="76"/>
      <c r="C18" s="71"/>
      <c r="D18" s="71"/>
      <c r="E18" s="82"/>
      <c r="F18" s="83">
        <f t="shared" si="1"/>
        <v>0</v>
      </c>
      <c r="G18" s="84">
        <f t="shared" si="2"/>
        <v>0</v>
      </c>
      <c r="H18" s="85">
        <f t="shared" si="0"/>
        <v>0</v>
      </c>
      <c r="I18" s="123"/>
    </row>
    <row r="19" spans="1:11" s="14" customFormat="1" ht="39.950000000000003" customHeight="1" x14ac:dyDescent="0.15">
      <c r="A19" s="114"/>
      <c r="B19" s="77"/>
      <c r="C19" s="72"/>
      <c r="D19" s="72"/>
      <c r="E19" s="86"/>
      <c r="F19" s="87">
        <f t="shared" si="1"/>
        <v>0</v>
      </c>
      <c r="G19" s="88">
        <f t="shared" si="2"/>
        <v>0</v>
      </c>
      <c r="H19" s="89">
        <f t="shared" si="0"/>
        <v>0</v>
      </c>
      <c r="I19" s="123"/>
    </row>
    <row r="20" spans="1:11" s="14" customFormat="1" ht="39.950000000000003" customHeight="1" x14ac:dyDescent="0.15">
      <c r="A20" s="113" t="s">
        <v>59</v>
      </c>
      <c r="B20" s="75"/>
      <c r="C20" s="70"/>
      <c r="D20" s="70"/>
      <c r="E20" s="78"/>
      <c r="F20" s="79">
        <f t="shared" si="1"/>
        <v>0</v>
      </c>
      <c r="G20" s="80">
        <f t="shared" si="2"/>
        <v>0</v>
      </c>
      <c r="H20" s="81">
        <f t="shared" si="0"/>
        <v>0</v>
      </c>
      <c r="I20" s="123"/>
    </row>
    <row r="21" spans="1:11" s="14" customFormat="1" ht="39.950000000000003" customHeight="1" x14ac:dyDescent="0.15">
      <c r="A21" s="121"/>
      <c r="B21" s="76"/>
      <c r="C21" s="71"/>
      <c r="D21" s="71"/>
      <c r="E21" s="82"/>
      <c r="F21" s="83">
        <f t="shared" si="1"/>
        <v>0</v>
      </c>
      <c r="G21" s="84">
        <f t="shared" si="2"/>
        <v>0</v>
      </c>
      <c r="H21" s="85">
        <f t="shared" si="0"/>
        <v>0</v>
      </c>
      <c r="I21" s="123"/>
    </row>
    <row r="22" spans="1:11" s="14" customFormat="1" ht="39.950000000000003" customHeight="1" x14ac:dyDescent="0.15">
      <c r="A22" s="114"/>
      <c r="B22" s="77"/>
      <c r="C22" s="72"/>
      <c r="D22" s="72"/>
      <c r="E22" s="86"/>
      <c r="F22" s="87">
        <f t="shared" si="1"/>
        <v>0</v>
      </c>
      <c r="G22" s="88">
        <f t="shared" si="2"/>
        <v>0</v>
      </c>
      <c r="H22" s="89">
        <f t="shared" si="0"/>
        <v>0</v>
      </c>
      <c r="I22" s="123"/>
    </row>
    <row r="23" spans="1:11" s="14" customFormat="1" ht="39.950000000000003" customHeight="1" x14ac:dyDescent="0.15">
      <c r="A23" s="113" t="s">
        <v>57</v>
      </c>
      <c r="B23" s="75"/>
      <c r="C23" s="70"/>
      <c r="D23" s="70"/>
      <c r="E23" s="78"/>
      <c r="F23" s="79">
        <f t="shared" si="1"/>
        <v>0</v>
      </c>
      <c r="G23" s="80">
        <f t="shared" si="2"/>
        <v>0</v>
      </c>
      <c r="H23" s="81">
        <f t="shared" si="0"/>
        <v>0</v>
      </c>
      <c r="I23" s="123"/>
    </row>
    <row r="24" spans="1:11" s="14" customFormat="1" ht="39.950000000000003" customHeight="1" x14ac:dyDescent="0.15">
      <c r="A24" s="121"/>
      <c r="B24" s="76"/>
      <c r="C24" s="71"/>
      <c r="D24" s="71"/>
      <c r="E24" s="82"/>
      <c r="F24" s="83">
        <f t="shared" si="1"/>
        <v>0</v>
      </c>
      <c r="G24" s="84">
        <f t="shared" si="2"/>
        <v>0</v>
      </c>
      <c r="H24" s="85">
        <f t="shared" si="0"/>
        <v>0</v>
      </c>
      <c r="I24" s="123"/>
    </row>
    <row r="25" spans="1:11" s="14" customFormat="1" ht="39.950000000000003" customHeight="1" x14ac:dyDescent="0.15">
      <c r="A25" s="114"/>
      <c r="B25" s="77"/>
      <c r="C25" s="72"/>
      <c r="D25" s="72"/>
      <c r="E25" s="86"/>
      <c r="F25" s="87">
        <f t="shared" si="1"/>
        <v>0</v>
      </c>
      <c r="G25" s="88">
        <f t="shared" si="2"/>
        <v>0</v>
      </c>
      <c r="H25" s="89">
        <f t="shared" si="0"/>
        <v>0</v>
      </c>
      <c r="I25" s="124"/>
    </row>
    <row r="26" spans="1:11" s="6" customFormat="1" ht="39.950000000000003" customHeight="1" x14ac:dyDescent="0.15">
      <c r="A26" s="93" t="s">
        <v>47</v>
      </c>
      <c r="B26" s="73"/>
      <c r="C26" s="74"/>
      <c r="D26" s="74"/>
      <c r="E26" s="90"/>
      <c r="F26" s="91">
        <f>SUM(F9:F25)</f>
        <v>0</v>
      </c>
      <c r="G26" s="91">
        <f>SUM(G9:G25)</f>
        <v>0</v>
      </c>
      <c r="H26" s="91"/>
      <c r="I26" s="92">
        <f>IF(J26&lt;=40000000,J26,40000000)</f>
        <v>0</v>
      </c>
      <c r="J26" s="104">
        <f>ROUNDDOWN(G26*1/2,0)</f>
        <v>0</v>
      </c>
      <c r="K26" s="16"/>
    </row>
    <row r="27" spans="1:11" ht="20.100000000000001" customHeight="1" x14ac:dyDescent="0.15">
      <c r="A27" s="94"/>
      <c r="B27" s="94"/>
      <c r="C27" s="94"/>
      <c r="D27" s="95"/>
      <c r="E27" s="96" t="str">
        <f>IF(J26&gt;40000000,"上限4000万円に達しています！","")</f>
        <v/>
      </c>
      <c r="F27" s="97"/>
      <c r="G27" s="96"/>
      <c r="H27" s="97"/>
      <c r="I27" s="97"/>
    </row>
    <row r="28" spans="1:11" ht="20.100000000000001" customHeight="1" x14ac:dyDescent="0.15">
      <c r="A28" s="94"/>
      <c r="B28" s="94"/>
      <c r="C28" s="94"/>
      <c r="D28" s="4"/>
      <c r="E28" s="98" t="str">
        <f>IF((J28&gt;(G26*1/2)),"技術指導費・外注委託費の合計が全体の50％を超えています！！","")</f>
        <v/>
      </c>
      <c r="F28" s="99"/>
      <c r="G28" s="98"/>
      <c r="H28" s="99"/>
      <c r="I28" s="99"/>
      <c r="J28" s="100">
        <f>SUM(F17:F22)</f>
        <v>0</v>
      </c>
    </row>
    <row r="29" spans="1:11" ht="20.100000000000001" customHeight="1" x14ac:dyDescent="0.15">
      <c r="A29" s="94"/>
      <c r="B29" s="94"/>
      <c r="C29" s="94"/>
      <c r="D29" s="101"/>
      <c r="E29" s="101"/>
      <c r="F29" s="101"/>
      <c r="G29" s="101"/>
      <c r="H29" s="101"/>
      <c r="I29" s="101"/>
    </row>
    <row r="30" spans="1:11" ht="20.100000000000001" customHeight="1" x14ac:dyDescent="0.15">
      <c r="A30" s="94" t="s">
        <v>54</v>
      </c>
      <c r="B30" s="94"/>
      <c r="C30" s="94"/>
      <c r="D30" s="101"/>
      <c r="E30" s="101"/>
      <c r="F30" s="101"/>
      <c r="G30" s="101"/>
      <c r="H30" s="101"/>
      <c r="I30" s="101"/>
    </row>
    <row r="31" spans="1:11" ht="20.100000000000001" customHeight="1" x14ac:dyDescent="0.15">
      <c r="A31" s="102" t="s">
        <v>5</v>
      </c>
      <c r="B31" s="102"/>
      <c r="C31" s="102"/>
      <c r="D31" s="102"/>
      <c r="E31" s="102"/>
      <c r="F31" s="102"/>
      <c r="G31" s="102"/>
      <c r="H31" s="102"/>
    </row>
    <row r="32" spans="1:11" ht="20.100000000000001" customHeight="1" x14ac:dyDescent="0.15">
      <c r="A32" s="102" t="s">
        <v>60</v>
      </c>
      <c r="B32" s="103"/>
      <c r="C32" s="103"/>
      <c r="D32" s="103"/>
      <c r="E32" s="103"/>
      <c r="F32" s="103"/>
      <c r="G32" s="103"/>
      <c r="H32" s="103"/>
    </row>
    <row r="33" spans="3:9" s="6" customFormat="1" ht="22.15" customHeight="1" x14ac:dyDescent="0.15">
      <c r="C33" s="11"/>
      <c r="D33" s="11"/>
      <c r="E33" s="11"/>
      <c r="F33" s="11"/>
      <c r="G33" s="11"/>
      <c r="H33" s="11"/>
      <c r="I33" s="11"/>
    </row>
  </sheetData>
  <mergeCells count="15">
    <mergeCell ref="A23:A25"/>
    <mergeCell ref="H7:H8"/>
    <mergeCell ref="I9:I25"/>
    <mergeCell ref="A17:A19"/>
    <mergeCell ref="A20:A22"/>
    <mergeCell ref="B7:B8"/>
    <mergeCell ref="A9:A13"/>
    <mergeCell ref="A14:A16"/>
    <mergeCell ref="A3:I3"/>
    <mergeCell ref="A7:A8"/>
    <mergeCell ref="C7:D7"/>
    <mergeCell ref="E7:E8"/>
    <mergeCell ref="F7:F8"/>
    <mergeCell ref="G7:G8"/>
    <mergeCell ref="I7:I8"/>
  </mergeCells>
  <phoneticPr fontId="3"/>
  <dataValidations count="2">
    <dataValidation imeMode="halfAlpha" allowBlank="1" showInputMessage="1" showErrorMessage="1" sqref="C1:C2 C6:C26 C33:C65502 H9:H26 E6:G26 H6:H7 E2:H2 E33:H65502" xr:uid="{6824DE38-B3FE-4045-B742-12D8F981787A}"/>
    <dataValidation imeMode="hiragana" allowBlank="1" showInputMessage="1" showErrorMessage="1" sqref="D1:D2 D6:D26 D33:D65502 F33:F65502 B33:B65502 F6:F25 B1:B2 F1:F2 B6:B7 B9:B25" xr:uid="{0EE04B39-9143-429F-A2D4-D290688DB5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Zeros="0" view="pageBreakPreview" zoomScale="85" zoomScaleNormal="60" zoomScaleSheetLayoutView="85" workbookViewId="0">
      <pane ySplit="8" topLeftCell="A9" activePane="bottomLeft" state="frozenSplit"/>
      <selection pane="bottomLeft" activeCell="A9" sqref="A9:A11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6" width="10.5" style="7" bestFit="1" customWidth="1"/>
    <col min="7" max="7" width="14.125" style="7" customWidth="1"/>
    <col min="8" max="8" width="15.5" style="7" customWidth="1"/>
    <col min="9" max="9" width="10.75" style="7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163" t="s">
        <v>31</v>
      </c>
      <c r="G1" s="163"/>
      <c r="H1" s="163"/>
      <c r="I1" s="163"/>
    </row>
    <row r="2" spans="1:10" s="2" customFormat="1" ht="23.1" customHeight="1" x14ac:dyDescent="0.15">
      <c r="D2" s="3"/>
      <c r="E2" s="3"/>
      <c r="F2" s="40"/>
      <c r="G2" s="40"/>
      <c r="H2" s="133" t="s">
        <v>33</v>
      </c>
      <c r="I2" s="133"/>
    </row>
    <row r="3" spans="1:10" ht="17.25" customHeight="1" x14ac:dyDescent="0.15">
      <c r="A3" s="149" t="s">
        <v>24</v>
      </c>
      <c r="B3" s="149"/>
      <c r="C3" s="149"/>
      <c r="D3" s="149"/>
      <c r="E3" s="149"/>
      <c r="F3" s="149"/>
      <c r="G3" s="149"/>
      <c r="H3" s="149"/>
      <c r="I3" s="149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32" t="s">
        <v>46</v>
      </c>
      <c r="B5" s="132"/>
      <c r="C5" s="20"/>
      <c r="D5" s="20"/>
      <c r="E5" s="20"/>
      <c r="F5" s="20"/>
      <c r="G5" s="20"/>
      <c r="H5" s="20"/>
      <c r="I5" s="20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50" t="s">
        <v>2</v>
      </c>
      <c r="I6" s="150"/>
    </row>
    <row r="7" spans="1:10" s="6" customFormat="1" ht="27.95" customHeight="1" x14ac:dyDescent="0.15">
      <c r="A7" s="146" t="s">
        <v>16</v>
      </c>
      <c r="B7" s="146" t="s">
        <v>26</v>
      </c>
      <c r="C7" s="156" t="s">
        <v>1</v>
      </c>
      <c r="D7" s="115" t="s">
        <v>13</v>
      </c>
      <c r="E7" s="116"/>
      <c r="F7" s="117" t="s">
        <v>15</v>
      </c>
      <c r="G7" s="119" t="s">
        <v>10</v>
      </c>
      <c r="H7" s="119" t="s">
        <v>22</v>
      </c>
      <c r="I7" s="119" t="s">
        <v>18</v>
      </c>
      <c r="J7" s="12"/>
    </row>
    <row r="8" spans="1:10" s="14" customFormat="1" ht="27.95" customHeight="1" x14ac:dyDescent="0.15">
      <c r="A8" s="147"/>
      <c r="B8" s="147"/>
      <c r="C8" s="157"/>
      <c r="D8" s="21" t="s">
        <v>0</v>
      </c>
      <c r="E8" s="21" t="s">
        <v>3</v>
      </c>
      <c r="F8" s="118"/>
      <c r="G8" s="120"/>
      <c r="H8" s="120"/>
      <c r="I8" s="120"/>
    </row>
    <row r="9" spans="1:10" s="14" customFormat="1" ht="39.950000000000003" customHeight="1" x14ac:dyDescent="0.15">
      <c r="A9" s="134" t="s">
        <v>37</v>
      </c>
      <c r="B9" s="41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130"/>
    </row>
    <row r="10" spans="1:10" s="14" customFormat="1" ht="39.950000000000003" customHeight="1" x14ac:dyDescent="0.15">
      <c r="A10" s="135"/>
      <c r="B10" s="42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31"/>
    </row>
    <row r="11" spans="1:10" s="14" customFormat="1" ht="39.950000000000003" customHeight="1" x14ac:dyDescent="0.15">
      <c r="A11" s="136"/>
      <c r="B11" s="43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31"/>
    </row>
    <row r="12" spans="1:10" s="14" customFormat="1" ht="39.950000000000003" customHeight="1" x14ac:dyDescent="0.15">
      <c r="A12" s="137" t="s">
        <v>21</v>
      </c>
      <c r="B12" s="41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31"/>
    </row>
    <row r="13" spans="1:10" s="14" customFormat="1" ht="39.950000000000003" customHeight="1" x14ac:dyDescent="0.15">
      <c r="A13" s="138"/>
      <c r="B13" s="42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31"/>
    </row>
    <row r="14" spans="1:10" s="14" customFormat="1" ht="39.950000000000003" customHeight="1" x14ac:dyDescent="0.15">
      <c r="A14" s="139"/>
      <c r="B14" s="43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31"/>
    </row>
    <row r="15" spans="1:10" s="14" customFormat="1" ht="39.950000000000003" customHeight="1" x14ac:dyDescent="0.15">
      <c r="A15" s="140" t="s">
        <v>35</v>
      </c>
      <c r="B15" s="41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31"/>
    </row>
    <row r="16" spans="1:10" s="14" customFormat="1" ht="39.950000000000003" customHeight="1" x14ac:dyDescent="0.15">
      <c r="A16" s="141"/>
      <c r="B16" s="42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31"/>
    </row>
    <row r="17" spans="1:11" s="14" customFormat="1" ht="39.950000000000003" customHeight="1" x14ac:dyDescent="0.15">
      <c r="A17" s="142"/>
      <c r="B17" s="43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31"/>
    </row>
    <row r="18" spans="1:11" s="6" customFormat="1" ht="39.950000000000003" customHeight="1" x14ac:dyDescent="0.15">
      <c r="A18" s="143" t="s">
        <v>38</v>
      </c>
      <c r="B18" s="41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31"/>
      <c r="J18" s="8"/>
      <c r="K18" s="16"/>
    </row>
    <row r="19" spans="1:11" s="6" customFormat="1" ht="39.950000000000003" customHeight="1" x14ac:dyDescent="0.15">
      <c r="A19" s="144"/>
      <c r="B19" s="42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31"/>
      <c r="J19" s="8"/>
      <c r="K19" s="16"/>
    </row>
    <row r="20" spans="1:11" s="6" customFormat="1" ht="39.950000000000003" customHeight="1" x14ac:dyDescent="0.15">
      <c r="A20" s="145"/>
      <c r="B20" s="43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31"/>
      <c r="J20" s="8"/>
      <c r="K20" s="16"/>
    </row>
    <row r="21" spans="1:11" s="6" customFormat="1" ht="39.950000000000003" customHeight="1" x14ac:dyDescent="0.15">
      <c r="A21" s="159" t="s">
        <v>39</v>
      </c>
      <c r="B21" s="41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31"/>
      <c r="J21" s="8"/>
      <c r="K21" s="16"/>
    </row>
    <row r="22" spans="1:11" s="6" customFormat="1" ht="39.950000000000003" customHeight="1" x14ac:dyDescent="0.15">
      <c r="A22" s="160"/>
      <c r="B22" s="42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31"/>
      <c r="J22" s="8"/>
      <c r="K22" s="16"/>
    </row>
    <row r="23" spans="1:11" s="6" customFormat="1" ht="39.950000000000003" customHeight="1" x14ac:dyDescent="0.15">
      <c r="A23" s="161"/>
      <c r="B23" s="43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31"/>
      <c r="J23" s="8"/>
      <c r="K23" s="16"/>
    </row>
    <row r="24" spans="1:11" s="6" customFormat="1" ht="39.950000000000003" customHeight="1" x14ac:dyDescent="0.15">
      <c r="A24" s="162" t="s">
        <v>23</v>
      </c>
      <c r="B24" s="41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31"/>
      <c r="J24" s="8"/>
      <c r="K24" s="16"/>
    </row>
    <row r="25" spans="1:11" s="6" customFormat="1" ht="39.950000000000003" customHeight="1" x14ac:dyDescent="0.15">
      <c r="A25" s="141"/>
      <c r="B25" s="42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31"/>
      <c r="J25" s="8"/>
      <c r="K25" s="16"/>
    </row>
    <row r="26" spans="1:11" s="6" customFormat="1" ht="39.950000000000003" customHeight="1" x14ac:dyDescent="0.15">
      <c r="A26" s="141"/>
      <c r="B26" s="47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31"/>
      <c r="J26" s="8"/>
      <c r="K26" s="16"/>
    </row>
    <row r="27" spans="1:11" s="6" customFormat="1" ht="39.950000000000003" customHeight="1" x14ac:dyDescent="0.15">
      <c r="A27" s="152" t="s">
        <v>47</v>
      </c>
      <c r="B27" s="153"/>
      <c r="C27" s="154"/>
      <c r="D27" s="53"/>
      <c r="E27" s="53"/>
      <c r="F27" s="54"/>
      <c r="G27" s="55">
        <f>SUM(G21:G26)</f>
        <v>160000</v>
      </c>
      <c r="H27" s="55">
        <f>SUM(H21:H26)</f>
        <v>145454</v>
      </c>
      <c r="I27" s="55">
        <f>ROUNDDOWN(J27,-3)</f>
        <v>96000</v>
      </c>
      <c r="J27" s="8">
        <f>ROUNDDOWN(H27*2/3,0)</f>
        <v>96969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72" t="str">
        <f>IF(I27&gt;1000000,"上限100万円を越えています！減額して下さい ","")</f>
        <v/>
      </c>
      <c r="H28" s="172"/>
      <c r="I28" s="172"/>
    </row>
    <row r="29" spans="1:11" s="6" customFormat="1" ht="12.95" customHeight="1" x14ac:dyDescent="0.15">
      <c r="A29" s="1" t="s">
        <v>7</v>
      </c>
      <c r="B29" s="1"/>
      <c r="C29" s="1"/>
      <c r="D29" s="1"/>
      <c r="E29" s="1"/>
      <c r="F29" s="1"/>
      <c r="G29" s="158" t="str">
        <f>IF(I27&lt;100000,"下限10万円に達していません！ ","")</f>
        <v xml:space="preserve">下限10万円に達していません！ </v>
      </c>
      <c r="H29" s="158"/>
      <c r="I29" s="158"/>
    </row>
    <row r="30" spans="1:11" s="6" customFormat="1" ht="15" customHeight="1" x14ac:dyDescent="0.15">
      <c r="A30" s="151" t="s">
        <v>5</v>
      </c>
      <c r="B30" s="151"/>
      <c r="C30" s="151"/>
      <c r="D30" s="151"/>
      <c r="E30" s="151"/>
      <c r="F30" s="151"/>
      <c r="G30" s="151"/>
      <c r="H30" s="151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55" t="s">
        <v>30</v>
      </c>
      <c r="B32" s="155"/>
      <c r="C32" s="155"/>
      <c r="D32" s="155"/>
      <c r="E32" s="155"/>
      <c r="F32" s="155"/>
      <c r="G32" s="155"/>
      <c r="H32" s="155"/>
      <c r="I32" s="11"/>
    </row>
    <row r="33" spans="1:9" s="6" customFormat="1" ht="22.15" customHeight="1" x14ac:dyDescent="0.15">
      <c r="D33" s="11"/>
      <c r="E33" s="11"/>
      <c r="F33" s="11"/>
      <c r="G33" s="11"/>
      <c r="H33" s="11"/>
      <c r="I33" s="11"/>
    </row>
    <row r="34" spans="1:9" s="6" customFormat="1" ht="22.15" customHeight="1" x14ac:dyDescent="0.15">
      <c r="A34" s="1" t="s">
        <v>11</v>
      </c>
      <c r="B34" s="1"/>
      <c r="C34" s="9"/>
      <c r="D34" s="9"/>
      <c r="E34" s="1"/>
      <c r="F34" s="1"/>
      <c r="G34" s="1"/>
      <c r="H34" s="10"/>
      <c r="I34" s="17" t="s">
        <v>2</v>
      </c>
    </row>
    <row r="35" spans="1:9" s="6" customFormat="1" ht="39.950000000000003" customHeight="1" x14ac:dyDescent="0.15">
      <c r="A35" s="148" t="s">
        <v>8</v>
      </c>
      <c r="B35" s="148"/>
      <c r="C35" s="148"/>
      <c r="D35" s="148"/>
      <c r="E35" s="148" t="s">
        <v>14</v>
      </c>
      <c r="F35" s="148"/>
      <c r="G35" s="148"/>
      <c r="H35" s="148" t="s">
        <v>6</v>
      </c>
      <c r="I35" s="148"/>
    </row>
    <row r="36" spans="1:9" s="6" customFormat="1" ht="39.950000000000003" customHeight="1" x14ac:dyDescent="0.15">
      <c r="A36" s="148" t="s">
        <v>9</v>
      </c>
      <c r="B36" s="148"/>
      <c r="C36" s="148"/>
      <c r="D36" s="148"/>
      <c r="E36" s="168"/>
      <c r="F36" s="168"/>
      <c r="G36" s="168"/>
      <c r="H36" s="165"/>
      <c r="I36" s="165"/>
    </row>
    <row r="37" spans="1:9" s="6" customFormat="1" ht="39.950000000000003" customHeight="1" x14ac:dyDescent="0.15">
      <c r="A37" s="148" t="s">
        <v>12</v>
      </c>
      <c r="B37" s="148"/>
      <c r="C37" s="148"/>
      <c r="D37" s="148"/>
      <c r="E37" s="168"/>
      <c r="F37" s="168"/>
      <c r="G37" s="168"/>
      <c r="H37" s="165"/>
      <c r="I37" s="165"/>
    </row>
    <row r="38" spans="1:9" s="6" customFormat="1" ht="39.950000000000003" customHeight="1" thickBot="1" x14ac:dyDescent="0.2">
      <c r="A38" s="171" t="s">
        <v>52</v>
      </c>
      <c r="B38" s="171"/>
      <c r="C38" s="171"/>
      <c r="D38" s="171"/>
      <c r="E38" s="169"/>
      <c r="F38" s="169"/>
      <c r="G38" s="169"/>
      <c r="H38" s="166"/>
      <c r="I38" s="166"/>
    </row>
    <row r="39" spans="1:9" s="6" customFormat="1" ht="39.950000000000003" customHeight="1" thickTop="1" x14ac:dyDescent="0.15">
      <c r="A39" s="164" t="s">
        <v>4</v>
      </c>
      <c r="B39" s="164"/>
      <c r="C39" s="164"/>
      <c r="D39" s="164"/>
      <c r="E39" s="170"/>
      <c r="F39" s="170"/>
      <c r="G39" s="170"/>
      <c r="H39" s="167"/>
      <c r="I39" s="167"/>
    </row>
    <row r="40" spans="1:9" s="6" customFormat="1" ht="22.15" customHeight="1" x14ac:dyDescent="0.15">
      <c r="D40" s="11"/>
      <c r="E40" s="11"/>
      <c r="F40" s="11"/>
      <c r="G40" s="11"/>
      <c r="H40" s="11"/>
      <c r="I40" s="11"/>
    </row>
  </sheetData>
  <mergeCells count="40">
    <mergeCell ref="F1:I1"/>
    <mergeCell ref="A36:D36"/>
    <mergeCell ref="A39:D39"/>
    <mergeCell ref="H35:I35"/>
    <mergeCell ref="H36:I36"/>
    <mergeCell ref="H37:I37"/>
    <mergeCell ref="H38:I38"/>
    <mergeCell ref="H39:I39"/>
    <mergeCell ref="E35:G35"/>
    <mergeCell ref="E36:G36"/>
    <mergeCell ref="E37:G37"/>
    <mergeCell ref="E38:G38"/>
    <mergeCell ref="E39:G39"/>
    <mergeCell ref="A37:D37"/>
    <mergeCell ref="A38:D38"/>
    <mergeCell ref="G28:I28"/>
    <mergeCell ref="A35:D35"/>
    <mergeCell ref="A3:I3"/>
    <mergeCell ref="H6:I6"/>
    <mergeCell ref="D7:E7"/>
    <mergeCell ref="H7:H8"/>
    <mergeCell ref="I7:I8"/>
    <mergeCell ref="A30:H30"/>
    <mergeCell ref="A27:C27"/>
    <mergeCell ref="A32:H32"/>
    <mergeCell ref="C7:C8"/>
    <mergeCell ref="F7:F8"/>
    <mergeCell ref="G7:G8"/>
    <mergeCell ref="B7:B8"/>
    <mergeCell ref="G29:I29"/>
    <mergeCell ref="A21:A23"/>
    <mergeCell ref="A24:A26"/>
    <mergeCell ref="I9:I26"/>
    <mergeCell ref="A5:B5"/>
    <mergeCell ref="H2:I2"/>
    <mergeCell ref="A9:A11"/>
    <mergeCell ref="A12:A14"/>
    <mergeCell ref="A15:A17"/>
    <mergeCell ref="A18:A20"/>
    <mergeCell ref="A7:A8"/>
  </mergeCells>
  <phoneticPr fontId="3"/>
  <dataValidations count="3">
    <dataValidation imeMode="hiragana" allowBlank="1" showInputMessage="1" showErrorMessage="1" sqref="E1:E2 C1:C2 C40:C65516 C33 E33 E40:E65516 C6:C26 E6:E27" xr:uid="{00000000-0002-0000-0100-000000000000}"/>
    <dataValidation imeMode="halfAlpha" allowBlank="1" showInputMessage="1" showErrorMessage="1" sqref="D1:D2 F40:F65516 F33 D33 D40:D65516 F2 F6:F27 D6:D27" xr:uid="{00000000-0002-0000-0100-000001000000}"/>
    <dataValidation type="list" allowBlank="1" showInputMessage="1" showErrorMessage="1" sqref="B9:B26" xr:uid="{00000000-0002-0000-01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showZeros="0" zoomScaleNormal="100" zoomScaleSheetLayoutView="70" workbookViewId="0">
      <pane ySplit="8" topLeftCell="A9" activePane="bottomLeft" state="frozenSplit"/>
      <selection pane="bottomLeft" activeCell="G9" sqref="G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9" width="13.625" style="7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3"/>
      <c r="G1" s="3"/>
      <c r="H1" s="163" t="s">
        <v>19</v>
      </c>
      <c r="I1" s="163"/>
    </row>
    <row r="2" spans="1:10" s="2" customFormat="1" ht="23.1" customHeight="1" x14ac:dyDescent="0.15">
      <c r="D2" s="3"/>
      <c r="E2" s="3"/>
      <c r="F2" s="3"/>
      <c r="G2" s="3"/>
      <c r="H2" s="133" t="s">
        <v>32</v>
      </c>
      <c r="I2" s="133"/>
    </row>
    <row r="3" spans="1:10" ht="17.25" customHeight="1" x14ac:dyDescent="0.15">
      <c r="A3" s="149" t="s">
        <v>24</v>
      </c>
      <c r="B3" s="149"/>
      <c r="C3" s="149"/>
      <c r="D3" s="149"/>
      <c r="E3" s="149"/>
      <c r="F3" s="149"/>
      <c r="G3" s="149"/>
      <c r="H3" s="149"/>
      <c r="I3" s="149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32" t="s">
        <v>46</v>
      </c>
      <c r="B5" s="132"/>
      <c r="C5" s="5"/>
      <c r="D5" s="5"/>
      <c r="E5" s="5"/>
      <c r="F5" s="5"/>
      <c r="G5" s="5"/>
      <c r="H5" s="5"/>
      <c r="I5" s="5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50" t="s">
        <v>2</v>
      </c>
      <c r="I6" s="150"/>
    </row>
    <row r="7" spans="1:10" s="6" customFormat="1" ht="27.95" customHeight="1" x14ac:dyDescent="0.15">
      <c r="A7" s="146" t="s">
        <v>36</v>
      </c>
      <c r="B7" s="146" t="s">
        <v>26</v>
      </c>
      <c r="C7" s="173" t="s">
        <v>1</v>
      </c>
      <c r="D7" s="174" t="s">
        <v>13</v>
      </c>
      <c r="E7" s="174"/>
      <c r="F7" s="174" t="s">
        <v>15</v>
      </c>
      <c r="G7" s="175" t="s">
        <v>10</v>
      </c>
      <c r="H7" s="175" t="s">
        <v>45</v>
      </c>
      <c r="I7" s="175" t="s">
        <v>20</v>
      </c>
      <c r="J7" s="12"/>
    </row>
    <row r="8" spans="1:10" s="14" customFormat="1" ht="27.95" customHeight="1" x14ac:dyDescent="0.15">
      <c r="A8" s="147"/>
      <c r="B8" s="147"/>
      <c r="C8" s="173"/>
      <c r="D8" s="13" t="s">
        <v>0</v>
      </c>
      <c r="E8" s="13" t="s">
        <v>3</v>
      </c>
      <c r="F8" s="174"/>
      <c r="G8" s="175"/>
      <c r="H8" s="175"/>
      <c r="I8" s="175"/>
    </row>
    <row r="9" spans="1:10" s="14" customFormat="1" ht="39.950000000000003" customHeight="1" x14ac:dyDescent="0.15">
      <c r="A9" s="134" t="s">
        <v>37</v>
      </c>
      <c r="B9" s="56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130"/>
    </row>
    <row r="10" spans="1:10" s="14" customFormat="1" ht="39.950000000000003" customHeight="1" x14ac:dyDescent="0.15">
      <c r="A10" s="135"/>
      <c r="B10" s="57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76"/>
    </row>
    <row r="11" spans="1:10" s="14" customFormat="1" ht="39.950000000000003" customHeight="1" x14ac:dyDescent="0.15">
      <c r="A11" s="136"/>
      <c r="B11" s="58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76"/>
    </row>
    <row r="12" spans="1:10" s="14" customFormat="1" ht="39.950000000000003" customHeight="1" x14ac:dyDescent="0.15">
      <c r="A12" s="137" t="s">
        <v>21</v>
      </c>
      <c r="B12" s="56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76"/>
    </row>
    <row r="13" spans="1:10" s="14" customFormat="1" ht="39.950000000000003" customHeight="1" x14ac:dyDescent="0.15">
      <c r="A13" s="138"/>
      <c r="B13" s="57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76"/>
    </row>
    <row r="14" spans="1:10" s="14" customFormat="1" ht="39.950000000000003" customHeight="1" x14ac:dyDescent="0.15">
      <c r="A14" s="139"/>
      <c r="B14" s="58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76"/>
    </row>
    <row r="15" spans="1:10" s="14" customFormat="1" ht="39.950000000000003" customHeight="1" x14ac:dyDescent="0.15">
      <c r="A15" s="140" t="s">
        <v>35</v>
      </c>
      <c r="B15" s="56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76"/>
    </row>
    <row r="16" spans="1:10" s="14" customFormat="1" ht="39.950000000000003" customHeight="1" x14ac:dyDescent="0.15">
      <c r="A16" s="141"/>
      <c r="B16" s="57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76"/>
    </row>
    <row r="17" spans="1:11" s="14" customFormat="1" ht="39.950000000000003" customHeight="1" x14ac:dyDescent="0.15">
      <c r="A17" s="142"/>
      <c r="B17" s="58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76"/>
    </row>
    <row r="18" spans="1:11" s="6" customFormat="1" ht="39.950000000000003" customHeight="1" x14ac:dyDescent="0.15">
      <c r="A18" s="143" t="s">
        <v>38</v>
      </c>
      <c r="B18" s="56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76"/>
      <c r="J18" s="8"/>
      <c r="K18" s="16"/>
    </row>
    <row r="19" spans="1:11" s="6" customFormat="1" ht="39.950000000000003" customHeight="1" x14ac:dyDescent="0.15">
      <c r="A19" s="144"/>
      <c r="B19" s="57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76"/>
      <c r="J19" s="8"/>
      <c r="K19" s="16"/>
    </row>
    <row r="20" spans="1:11" s="6" customFormat="1" ht="39.950000000000003" customHeight="1" x14ac:dyDescent="0.15">
      <c r="A20" s="145"/>
      <c r="B20" s="58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76"/>
      <c r="J20" s="8"/>
      <c r="K20" s="16"/>
    </row>
    <row r="21" spans="1:11" s="6" customFormat="1" ht="39.950000000000003" customHeight="1" x14ac:dyDescent="0.15">
      <c r="A21" s="159" t="s">
        <v>39</v>
      </c>
      <c r="B21" s="56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76"/>
      <c r="J21" s="8"/>
      <c r="K21" s="16"/>
    </row>
    <row r="22" spans="1:11" s="6" customFormat="1" ht="39.950000000000003" customHeight="1" x14ac:dyDescent="0.15">
      <c r="A22" s="160"/>
      <c r="B22" s="57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76"/>
      <c r="J22" s="8"/>
      <c r="K22" s="16"/>
    </row>
    <row r="23" spans="1:11" s="6" customFormat="1" ht="39.950000000000003" customHeight="1" x14ac:dyDescent="0.15">
      <c r="A23" s="161"/>
      <c r="B23" s="58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76"/>
      <c r="J23" s="8"/>
      <c r="K23" s="16"/>
    </row>
    <row r="24" spans="1:11" s="6" customFormat="1" ht="39.950000000000003" customHeight="1" x14ac:dyDescent="0.15">
      <c r="A24" s="162" t="s">
        <v>23</v>
      </c>
      <c r="B24" s="56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76"/>
      <c r="J24" s="8"/>
      <c r="K24" s="16"/>
    </row>
    <row r="25" spans="1:11" s="6" customFormat="1" ht="39.950000000000003" customHeight="1" x14ac:dyDescent="0.15">
      <c r="A25" s="141"/>
      <c r="B25" s="57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76"/>
      <c r="J25" s="8"/>
      <c r="K25" s="16"/>
    </row>
    <row r="26" spans="1:11" s="6" customFormat="1" ht="39.950000000000003" customHeight="1" x14ac:dyDescent="0.15">
      <c r="A26" s="141"/>
      <c r="B26" s="59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76"/>
      <c r="J26" s="8"/>
      <c r="K26" s="16"/>
    </row>
    <row r="27" spans="1:11" s="6" customFormat="1" ht="39.950000000000003" customHeight="1" x14ac:dyDescent="0.15">
      <c r="A27" s="152" t="s">
        <v>47</v>
      </c>
      <c r="B27" s="153"/>
      <c r="C27" s="154"/>
      <c r="D27" s="53"/>
      <c r="E27" s="53"/>
      <c r="F27" s="53"/>
      <c r="G27" s="15">
        <f>SUM(G9:G26)</f>
        <v>592000</v>
      </c>
      <c r="H27" s="15">
        <f>SUM(H9:H26)</f>
        <v>538181</v>
      </c>
      <c r="I27" s="15">
        <f>ROUNDDOWN(J27,-3)</f>
        <v>403000</v>
      </c>
      <c r="J27" s="8">
        <f>ROUNDDOWN(H27*3/4,0)</f>
        <v>403635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72" t="str">
        <f>IF(I27&gt;1000000,"上限100万円を越えています！減額して下さい ","")</f>
        <v/>
      </c>
      <c r="H28" s="172"/>
      <c r="I28" s="172"/>
    </row>
    <row r="29" spans="1:11" s="6" customFormat="1" ht="12.95" customHeight="1" x14ac:dyDescent="0.15">
      <c r="A29" s="1" t="s">
        <v>25</v>
      </c>
      <c r="B29" s="1"/>
      <c r="C29" s="1"/>
      <c r="D29" s="1"/>
      <c r="E29" s="1"/>
      <c r="F29" s="1"/>
      <c r="G29" s="158" t="str">
        <f>IF(I27&lt;100000,"下限10万円に達していません！ ","")</f>
        <v/>
      </c>
      <c r="H29" s="158"/>
      <c r="I29" s="158"/>
    </row>
    <row r="30" spans="1:11" s="6" customFormat="1" ht="15" customHeight="1" x14ac:dyDescent="0.15">
      <c r="A30" s="151" t="s">
        <v>5</v>
      </c>
      <c r="B30" s="151"/>
      <c r="C30" s="151"/>
      <c r="D30" s="151"/>
      <c r="E30" s="151"/>
      <c r="F30" s="151"/>
      <c r="G30" s="151"/>
      <c r="H30" s="151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55" t="s">
        <v>30</v>
      </c>
      <c r="B32" s="155"/>
      <c r="C32" s="155"/>
      <c r="D32" s="155"/>
      <c r="E32" s="155"/>
      <c r="F32" s="155"/>
      <c r="G32" s="155"/>
      <c r="H32" s="155"/>
      <c r="I32" s="11"/>
    </row>
    <row r="33" spans="1:9" s="6" customFormat="1" ht="12.95" customHeight="1" x14ac:dyDescent="0.15">
      <c r="A33" s="19"/>
      <c r="B33" s="19"/>
      <c r="C33" s="19"/>
      <c r="D33" s="19"/>
      <c r="E33" s="19"/>
      <c r="F33" s="19"/>
      <c r="G33" s="19"/>
      <c r="H33" s="19"/>
      <c r="I33" s="11"/>
    </row>
    <row r="34" spans="1:9" s="6" customFormat="1" ht="22.15" customHeight="1" x14ac:dyDescent="0.15">
      <c r="D34" s="11"/>
      <c r="E34" s="11"/>
      <c r="F34" s="11"/>
      <c r="G34" s="11"/>
      <c r="H34" s="11"/>
      <c r="I34" s="11"/>
    </row>
    <row r="35" spans="1:9" s="6" customFormat="1" ht="22.15" customHeight="1" x14ac:dyDescent="0.15">
      <c r="A35" s="1" t="s">
        <v>11</v>
      </c>
      <c r="B35" s="1"/>
      <c r="C35" s="9"/>
      <c r="D35" s="9"/>
      <c r="E35" s="1"/>
      <c r="F35" s="1"/>
      <c r="G35" s="1"/>
      <c r="H35" s="10"/>
      <c r="I35" s="17" t="s">
        <v>2</v>
      </c>
    </row>
    <row r="36" spans="1:9" s="6" customFormat="1" ht="39.950000000000003" customHeight="1" x14ac:dyDescent="0.15">
      <c r="A36" s="148" t="s">
        <v>8</v>
      </c>
      <c r="B36" s="148"/>
      <c r="C36" s="148"/>
      <c r="D36" s="148"/>
      <c r="E36" s="148" t="s">
        <v>14</v>
      </c>
      <c r="F36" s="148"/>
      <c r="G36" s="148"/>
      <c r="H36" s="148" t="s">
        <v>6</v>
      </c>
      <c r="I36" s="148"/>
    </row>
    <row r="37" spans="1:9" s="6" customFormat="1" ht="39.950000000000003" customHeight="1" x14ac:dyDescent="0.15">
      <c r="A37" s="148" t="s">
        <v>9</v>
      </c>
      <c r="B37" s="148"/>
      <c r="C37" s="148"/>
      <c r="D37" s="148"/>
      <c r="E37" s="178"/>
      <c r="F37" s="178"/>
      <c r="G37" s="178"/>
      <c r="H37" s="165"/>
      <c r="I37" s="165"/>
    </row>
    <row r="38" spans="1:9" s="6" customFormat="1" ht="39.950000000000003" customHeight="1" x14ac:dyDescent="0.15">
      <c r="A38" s="148" t="s">
        <v>12</v>
      </c>
      <c r="B38" s="148"/>
      <c r="C38" s="148"/>
      <c r="D38" s="148"/>
      <c r="E38" s="178"/>
      <c r="F38" s="178"/>
      <c r="G38" s="178"/>
      <c r="H38" s="165"/>
      <c r="I38" s="165"/>
    </row>
    <row r="39" spans="1:9" s="6" customFormat="1" ht="39.950000000000003" customHeight="1" thickBot="1" x14ac:dyDescent="0.2">
      <c r="A39" s="171" t="s">
        <v>52</v>
      </c>
      <c r="B39" s="171"/>
      <c r="C39" s="171"/>
      <c r="D39" s="171"/>
      <c r="E39" s="179"/>
      <c r="F39" s="179"/>
      <c r="G39" s="179"/>
      <c r="H39" s="166"/>
      <c r="I39" s="166"/>
    </row>
    <row r="40" spans="1:9" s="6" customFormat="1" ht="39.950000000000003" customHeight="1" thickTop="1" x14ac:dyDescent="0.15">
      <c r="A40" s="164" t="s">
        <v>4</v>
      </c>
      <c r="B40" s="164"/>
      <c r="C40" s="164"/>
      <c r="D40" s="164"/>
      <c r="E40" s="177">
        <f>SUM(E37:G39)</f>
        <v>0</v>
      </c>
      <c r="F40" s="177"/>
      <c r="G40" s="177"/>
      <c r="H40" s="167"/>
      <c r="I40" s="167"/>
    </row>
  </sheetData>
  <mergeCells count="40">
    <mergeCell ref="I9:I26"/>
    <mergeCell ref="A40:D40"/>
    <mergeCell ref="E40:G40"/>
    <mergeCell ref="H40:I40"/>
    <mergeCell ref="A38:D38"/>
    <mergeCell ref="E38:G38"/>
    <mergeCell ref="H38:I38"/>
    <mergeCell ref="A39:D39"/>
    <mergeCell ref="E39:G39"/>
    <mergeCell ref="H39:I39"/>
    <mergeCell ref="A37:D37"/>
    <mergeCell ref="E37:G37"/>
    <mergeCell ref="H37:I37"/>
    <mergeCell ref="A27:C27"/>
    <mergeCell ref="A30:H30"/>
    <mergeCell ref="A32:H32"/>
    <mergeCell ref="A36:D36"/>
    <mergeCell ref="E36:G36"/>
    <mergeCell ref="H36:I36"/>
    <mergeCell ref="G28:I28"/>
    <mergeCell ref="G29:I29"/>
    <mergeCell ref="H1:I1"/>
    <mergeCell ref="A3:I3"/>
    <mergeCell ref="H6:I6"/>
    <mergeCell ref="A7:A8"/>
    <mergeCell ref="C7:C8"/>
    <mergeCell ref="D7:E7"/>
    <mergeCell ref="F7:F8"/>
    <mergeCell ref="G7:G8"/>
    <mergeCell ref="H7:H8"/>
    <mergeCell ref="I7:I8"/>
    <mergeCell ref="B7:B8"/>
    <mergeCell ref="H2:I2"/>
    <mergeCell ref="A21:A23"/>
    <mergeCell ref="A24:A26"/>
    <mergeCell ref="A5:B5"/>
    <mergeCell ref="A9:A11"/>
    <mergeCell ref="A12:A14"/>
    <mergeCell ref="A15:A17"/>
    <mergeCell ref="A18:A20"/>
  </mergeCells>
  <phoneticPr fontId="3"/>
  <dataValidations count="3">
    <dataValidation imeMode="halfAlpha" allowBlank="1" showInputMessage="1" showErrorMessage="1" sqref="F1:F2 D1:D2 F41:F65517 F34 D34 D41:D65517 D6:D27 F6:F27" xr:uid="{00000000-0002-0000-0000-000000000000}"/>
    <dataValidation imeMode="hiragana" allowBlank="1" showInputMessage="1" showErrorMessage="1" sqref="E1:E2 C1:C2 C41:C65517 C34 E34 E41:E65517 E6:E27 C6:C26" xr:uid="{00000000-0002-0000-0000-000001000000}"/>
    <dataValidation type="list" allowBlank="1" showInputMessage="1" showErrorMessage="1" sqref="B9:B26" xr:uid="{00000000-0002-0000-00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経費積算明細書</vt:lpstr>
      <vt:lpstr>中小</vt:lpstr>
      <vt:lpstr>小規模</vt:lpstr>
      <vt:lpstr>経費積算明細書!Print_Area</vt:lpstr>
      <vt:lpstr>小規模!Print_Area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matsushima</cp:lastModifiedBy>
  <cp:lastPrinted>2021-04-14T23:18:02Z</cp:lastPrinted>
  <dcterms:created xsi:type="dcterms:W3CDTF">2010-05-10T07:46:14Z</dcterms:created>
  <dcterms:modified xsi:type="dcterms:W3CDTF">2021-05-13T05:04:21Z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